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carequest.sharepoint.com/sites/HltDpt/Shared Documents/5. Design Team/Competency Areas/Payment Design/Periodontal Tool/"/>
    </mc:Choice>
  </mc:AlternateContent>
  <xr:revisionPtr revIDLastSave="0" documentId="8_{98F01FA7-CE03-4455-93BA-EBF610DB8922}" xr6:coauthVersionLast="47" xr6:coauthVersionMax="47" xr10:uidLastSave="{00000000-0000-0000-0000-000000000000}"/>
  <bookViews>
    <workbookView xWindow="-120" yWindow="-120" windowWidth="29040" windowHeight="15840" xr2:uid="{DC329B23-8101-49ED-BF8B-EA272D9999D6}"/>
  </bookViews>
  <sheets>
    <sheet name="TILE_1" sheetId="7" r:id="rId1"/>
    <sheet name="TILE_2" sheetId="10" r:id="rId2"/>
    <sheet name="lookups" sheetId="1" state="hidden" r:id="rId3"/>
    <sheet name="feedback" sheetId="12" state="hidden" r:id="rId4"/>
    <sheet name="Covered Procedures" sheetId="13" state="hidden" r:id="rId5"/>
    <sheet name="Table 1" sheetId="14" state="hidden" r:id="rId6"/>
    <sheet name="ipopfqhcinyear" sheetId="11" state="hidden" r:id="rId7"/>
    <sheet name="Ceiling" sheetId="6" state="hidden" r:id="rId8"/>
    <sheet name="Oregon_Medicaid_Periodontic_Cod" sheetId="9" state="hidden" r:id="rId9"/>
  </sheets>
  <externalReferences>
    <externalReference r:id="rId10"/>
  </externalReferences>
  <definedNames>
    <definedName name="_xlnm._FilterDatabase" localSheetId="4" hidden="1">'Covered Procedures'!$A$2:$L$428</definedName>
    <definedName name="_xlnm._FilterDatabase" localSheetId="6" hidden="1">ipopfqhcinyear!$A$1:$H$19</definedName>
    <definedName name="_xlnm._FilterDatabase" localSheetId="5" hidden="1">'Table 1'!$A$5:$E$463</definedName>
    <definedName name="CAPITAL">'[1]Capital Costs'!#REF!</definedName>
    <definedName name="Covered_Procedures">'Covered Procedures'!$A$2:$L$427</definedName>
    <definedName name="OTHERSALARY">'[1]Other Salaries Allocated'!#REF!</definedName>
    <definedName name="Payers">TILE_1!#REF!</definedName>
    <definedName name="_xlnm.Print_Titles" localSheetId="7">Ceiling!$A:$A</definedName>
    <definedName name="_xlnm.Print_Titles" localSheetId="4">'Covered Procedures'!$2:$3</definedName>
    <definedName name="RATE">[1]Rate!#REF!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0" l="1"/>
  <c r="I11" i="10"/>
  <c r="L24" i="10" l="1"/>
  <c r="C21" i="10" l="1"/>
  <c r="C24" i="10" l="1"/>
  <c r="F29" i="10" s="1"/>
  <c r="C26" i="10" l="1"/>
  <c r="D12" i="10" l="1"/>
  <c r="E12" i="10"/>
  <c r="I12" i="10"/>
  <c r="I13" i="10" s="1"/>
  <c r="D13" i="10"/>
  <c r="F13" i="10" s="1"/>
  <c r="J9" i="7"/>
  <c r="K8" i="13"/>
  <c r="K108" i="13"/>
  <c r="J7" i="7"/>
  <c r="C19" i="10"/>
  <c r="B29" i="10" s="1"/>
  <c r="H11" i="10"/>
  <c r="E7" i="7"/>
  <c r="E9" i="7"/>
  <c r="H19" i="11"/>
  <c r="H18" i="11"/>
  <c r="J17" i="11"/>
  <c r="I17" i="11"/>
  <c r="I18" i="11" s="1"/>
  <c r="J18" i="11" s="1"/>
  <c r="H17" i="11"/>
  <c r="H16" i="11"/>
  <c r="I15" i="11"/>
  <c r="I16" i="11" s="1"/>
  <c r="J16" i="11" s="1"/>
  <c r="H15" i="11"/>
  <c r="I14" i="11"/>
  <c r="J14" i="11" s="1"/>
  <c r="H14" i="11"/>
  <c r="H13" i="11"/>
  <c r="H12" i="11"/>
  <c r="I11" i="11"/>
  <c r="I12" i="11" s="1"/>
  <c r="H11" i="11"/>
  <c r="H10" i="11"/>
  <c r="J9" i="11"/>
  <c r="I9" i="11"/>
  <c r="I10" i="11" s="1"/>
  <c r="J10" i="11" s="1"/>
  <c r="H9" i="11"/>
  <c r="J8" i="11"/>
  <c r="I8" i="11"/>
  <c r="H8" i="11"/>
  <c r="I7" i="11"/>
  <c r="J7" i="11" s="1"/>
  <c r="H7" i="11"/>
  <c r="I6" i="11"/>
  <c r="J6" i="11" s="1"/>
  <c r="H6" i="11"/>
  <c r="I5" i="11"/>
  <c r="J5" i="11" s="1"/>
  <c r="H5" i="11"/>
  <c r="H4" i="11"/>
  <c r="I3" i="11"/>
  <c r="I4" i="11" s="1"/>
  <c r="J4" i="11" s="1"/>
  <c r="H3" i="11"/>
  <c r="I2" i="11"/>
  <c r="J2" i="11" s="1"/>
  <c r="H2" i="11"/>
  <c r="E11" i="10"/>
  <c r="J10" i="7" l="1"/>
  <c r="H12" i="10"/>
  <c r="L13" i="10"/>
  <c r="F12" i="10"/>
  <c r="L12" i="10"/>
  <c r="H13" i="10"/>
  <c r="J29" i="10"/>
  <c r="I13" i="11"/>
  <c r="J13" i="11" s="1"/>
  <c r="J12" i="11"/>
  <c r="J3" i="11"/>
  <c r="J11" i="11"/>
  <c r="D11" i="10"/>
  <c r="D29" i="10" s="1"/>
  <c r="J15" i="11"/>
  <c r="L11" i="10" l="1"/>
  <c r="F11" i="10"/>
  <c r="L29" i="10" s="1"/>
  <c r="H29" i="10" l="1"/>
  <c r="N29" i="10" s="1"/>
  <c r="M11" i="10"/>
  <c r="N11" i="10" s="1"/>
  <c r="J19" i="7"/>
  <c r="J30" i="7" s="1"/>
  <c r="D36" i="6"/>
  <c r="F36" i="6" s="1"/>
  <c r="H36" i="6" s="1"/>
  <c r="J36" i="6" s="1"/>
  <c r="L36" i="6" s="1"/>
  <c r="N36" i="6" s="1"/>
  <c r="P36" i="6" s="1"/>
  <c r="R36" i="6" s="1"/>
  <c r="T36" i="6" s="1"/>
  <c r="V36" i="6" s="1"/>
  <c r="X36" i="6" s="1"/>
  <c r="Z36" i="6" s="1"/>
  <c r="AB36" i="6" s="1"/>
  <c r="AD36" i="6" s="1"/>
  <c r="AF36" i="6" s="1"/>
  <c r="AH36" i="6" s="1"/>
  <c r="AJ36" i="6" s="1"/>
  <c r="AL36" i="6" s="1"/>
  <c r="AN36" i="6" s="1"/>
  <c r="AP36" i="6" s="1"/>
  <c r="AR36" i="6" s="1"/>
  <c r="AT36" i="6" s="1"/>
  <c r="D35" i="6"/>
  <c r="F35" i="6" s="1"/>
  <c r="H35" i="6" s="1"/>
  <c r="J35" i="6" s="1"/>
  <c r="L35" i="6" s="1"/>
  <c r="N35" i="6" s="1"/>
  <c r="P35" i="6" s="1"/>
  <c r="R35" i="6" s="1"/>
  <c r="T35" i="6" s="1"/>
  <c r="V35" i="6" s="1"/>
  <c r="X35" i="6" s="1"/>
  <c r="Z35" i="6" s="1"/>
  <c r="AB35" i="6" s="1"/>
  <c r="AD35" i="6" s="1"/>
  <c r="AF35" i="6" s="1"/>
  <c r="AH35" i="6" s="1"/>
  <c r="AJ35" i="6" s="1"/>
  <c r="AL35" i="6" s="1"/>
  <c r="AN35" i="6" s="1"/>
  <c r="AP35" i="6" s="1"/>
  <c r="AR35" i="6" s="1"/>
  <c r="AT35" i="6" s="1"/>
  <c r="T34" i="6"/>
  <c r="V34" i="6" s="1"/>
  <c r="X34" i="6" s="1"/>
  <c r="Z34" i="6" s="1"/>
  <c r="AB34" i="6" s="1"/>
  <c r="AD34" i="6" s="1"/>
  <c r="AF34" i="6" s="1"/>
  <c r="AH34" i="6" s="1"/>
  <c r="AJ34" i="6" s="1"/>
  <c r="AL34" i="6" s="1"/>
  <c r="AN34" i="6" s="1"/>
  <c r="AP34" i="6" s="1"/>
  <c r="AR34" i="6" s="1"/>
  <c r="AT34" i="6" s="1"/>
  <c r="R34" i="6"/>
  <c r="D34" i="6"/>
  <c r="F34" i="6" s="1"/>
  <c r="H34" i="6" s="1"/>
  <c r="J34" i="6" s="1"/>
  <c r="L34" i="6" s="1"/>
  <c r="N34" i="6" s="1"/>
  <c r="D33" i="6"/>
  <c r="F33" i="6" s="1"/>
  <c r="H33" i="6" s="1"/>
  <c r="J33" i="6" s="1"/>
  <c r="L33" i="6" s="1"/>
  <c r="N33" i="6" s="1"/>
  <c r="P33" i="6" s="1"/>
  <c r="R33" i="6" s="1"/>
  <c r="T33" i="6" s="1"/>
  <c r="V33" i="6" s="1"/>
  <c r="X33" i="6" s="1"/>
  <c r="Z33" i="6" s="1"/>
  <c r="AB33" i="6" s="1"/>
  <c r="AD33" i="6" s="1"/>
  <c r="AF33" i="6" s="1"/>
  <c r="AH33" i="6" s="1"/>
  <c r="AJ33" i="6" s="1"/>
  <c r="AL33" i="6" s="1"/>
  <c r="AN33" i="6" s="1"/>
  <c r="AP33" i="6" s="1"/>
  <c r="AR33" i="6" s="1"/>
  <c r="AT33" i="6" s="1"/>
  <c r="F32" i="6"/>
  <c r="H32" i="6" s="1"/>
  <c r="J32" i="6" s="1"/>
  <c r="L32" i="6" s="1"/>
  <c r="N32" i="6" s="1"/>
  <c r="P32" i="6" s="1"/>
  <c r="R32" i="6" s="1"/>
  <c r="T32" i="6" s="1"/>
  <c r="V32" i="6" s="1"/>
  <c r="X32" i="6" s="1"/>
  <c r="Z32" i="6" s="1"/>
  <c r="AB32" i="6" s="1"/>
  <c r="AD32" i="6" s="1"/>
  <c r="AF32" i="6" s="1"/>
  <c r="AH32" i="6" s="1"/>
  <c r="AJ32" i="6" s="1"/>
  <c r="AL32" i="6" s="1"/>
  <c r="AN32" i="6" s="1"/>
  <c r="AP32" i="6" s="1"/>
  <c r="AR32" i="6" s="1"/>
  <c r="AT32" i="6" s="1"/>
  <c r="D32" i="6"/>
  <c r="F31" i="6"/>
  <c r="H31" i="6" s="1"/>
  <c r="J31" i="6" s="1"/>
  <c r="L31" i="6" s="1"/>
  <c r="N31" i="6" s="1"/>
  <c r="P31" i="6" s="1"/>
  <c r="R31" i="6" s="1"/>
  <c r="T31" i="6" s="1"/>
  <c r="V31" i="6" s="1"/>
  <c r="X31" i="6" s="1"/>
  <c r="Z31" i="6" s="1"/>
  <c r="AB31" i="6" s="1"/>
  <c r="AD31" i="6" s="1"/>
  <c r="AF31" i="6" s="1"/>
  <c r="AH31" i="6" s="1"/>
  <c r="AJ31" i="6" s="1"/>
  <c r="AL31" i="6" s="1"/>
  <c r="AN31" i="6" s="1"/>
  <c r="AP31" i="6" s="1"/>
  <c r="AR31" i="6" s="1"/>
  <c r="AT31" i="6" s="1"/>
  <c r="D31" i="6"/>
  <c r="F24" i="6"/>
  <c r="H24" i="6" s="1"/>
  <c r="J24" i="6" s="1"/>
  <c r="L24" i="6" s="1"/>
  <c r="N24" i="6" s="1"/>
  <c r="P24" i="6" s="1"/>
  <c r="R24" i="6" s="1"/>
  <c r="T24" i="6" s="1"/>
  <c r="V24" i="6" s="1"/>
  <c r="X24" i="6" s="1"/>
  <c r="Z24" i="6" s="1"/>
  <c r="AB24" i="6" s="1"/>
  <c r="AD24" i="6" s="1"/>
  <c r="AF24" i="6" s="1"/>
  <c r="AH24" i="6" s="1"/>
  <c r="AJ24" i="6" s="1"/>
  <c r="AL24" i="6" s="1"/>
  <c r="AN24" i="6" s="1"/>
  <c r="AP24" i="6" s="1"/>
  <c r="AR24" i="6" s="1"/>
  <c r="AT24" i="6" s="1"/>
  <c r="D24" i="6"/>
  <c r="D23" i="6"/>
  <c r="F23" i="6" s="1"/>
  <c r="H23" i="6" s="1"/>
  <c r="J23" i="6" s="1"/>
  <c r="L23" i="6" s="1"/>
  <c r="N23" i="6" s="1"/>
  <c r="P23" i="6" s="1"/>
  <c r="R23" i="6" s="1"/>
  <c r="T23" i="6" s="1"/>
  <c r="V23" i="6" s="1"/>
  <c r="X23" i="6" s="1"/>
  <c r="Z23" i="6" s="1"/>
  <c r="AB23" i="6" s="1"/>
  <c r="AD23" i="6" s="1"/>
  <c r="AF23" i="6" s="1"/>
  <c r="AH23" i="6" s="1"/>
  <c r="AJ23" i="6" s="1"/>
  <c r="AL23" i="6" s="1"/>
  <c r="AN23" i="6" s="1"/>
  <c r="AP23" i="6" s="1"/>
  <c r="AR23" i="6" s="1"/>
  <c r="AT23" i="6" s="1"/>
  <c r="D22" i="6"/>
  <c r="F22" i="6" s="1"/>
  <c r="H22" i="6" s="1"/>
  <c r="J22" i="6" s="1"/>
  <c r="L22" i="6" s="1"/>
  <c r="N22" i="6" s="1"/>
  <c r="P22" i="6" s="1"/>
  <c r="R22" i="6" s="1"/>
  <c r="T22" i="6" s="1"/>
  <c r="V22" i="6" s="1"/>
  <c r="X22" i="6" s="1"/>
  <c r="Z22" i="6" s="1"/>
  <c r="AB22" i="6" s="1"/>
  <c r="AD22" i="6" s="1"/>
  <c r="AF22" i="6" s="1"/>
  <c r="AH22" i="6" s="1"/>
  <c r="AJ22" i="6" s="1"/>
  <c r="AL22" i="6" s="1"/>
  <c r="AN22" i="6" s="1"/>
  <c r="AP22" i="6" s="1"/>
  <c r="AR22" i="6" s="1"/>
  <c r="AT22" i="6" s="1"/>
  <c r="D21" i="6"/>
  <c r="F21" i="6" s="1"/>
  <c r="H21" i="6" s="1"/>
  <c r="J21" i="6" s="1"/>
  <c r="L21" i="6" s="1"/>
  <c r="N21" i="6" s="1"/>
  <c r="P21" i="6" s="1"/>
  <c r="R21" i="6" s="1"/>
  <c r="T21" i="6" s="1"/>
  <c r="V21" i="6" s="1"/>
  <c r="X21" i="6" s="1"/>
  <c r="Z21" i="6" s="1"/>
  <c r="AB21" i="6" s="1"/>
  <c r="AD21" i="6" s="1"/>
  <c r="AF21" i="6" s="1"/>
  <c r="AH21" i="6" s="1"/>
  <c r="AJ21" i="6" s="1"/>
  <c r="AL21" i="6" s="1"/>
  <c r="AN21" i="6" s="1"/>
  <c r="AP21" i="6" s="1"/>
  <c r="AR21" i="6" s="1"/>
  <c r="AT21" i="6" s="1"/>
  <c r="F20" i="6"/>
  <c r="H20" i="6" s="1"/>
  <c r="J20" i="6" s="1"/>
  <c r="L20" i="6" s="1"/>
  <c r="N20" i="6" s="1"/>
  <c r="P20" i="6" s="1"/>
  <c r="R20" i="6" s="1"/>
  <c r="T20" i="6" s="1"/>
  <c r="V20" i="6" s="1"/>
  <c r="X20" i="6" s="1"/>
  <c r="Z20" i="6" s="1"/>
  <c r="AB20" i="6" s="1"/>
  <c r="AD20" i="6" s="1"/>
  <c r="AF20" i="6" s="1"/>
  <c r="AH20" i="6" s="1"/>
  <c r="AJ20" i="6" s="1"/>
  <c r="AL20" i="6" s="1"/>
  <c r="AN20" i="6" s="1"/>
  <c r="AP20" i="6" s="1"/>
  <c r="AR20" i="6" s="1"/>
  <c r="AT20" i="6" s="1"/>
  <c r="D20" i="6"/>
  <c r="F19" i="6"/>
  <c r="H19" i="6" s="1"/>
  <c r="J19" i="6" s="1"/>
  <c r="L19" i="6" s="1"/>
  <c r="N19" i="6" s="1"/>
  <c r="P19" i="6" s="1"/>
  <c r="R19" i="6" s="1"/>
  <c r="T19" i="6" s="1"/>
  <c r="V19" i="6" s="1"/>
  <c r="X19" i="6" s="1"/>
  <c r="Z19" i="6" s="1"/>
  <c r="AB19" i="6" s="1"/>
  <c r="AD19" i="6" s="1"/>
  <c r="AF19" i="6" s="1"/>
  <c r="AH19" i="6" s="1"/>
  <c r="AJ19" i="6" s="1"/>
  <c r="AL19" i="6" s="1"/>
  <c r="AN19" i="6" s="1"/>
  <c r="AP19" i="6" s="1"/>
  <c r="AR19" i="6" s="1"/>
  <c r="AT19" i="6" s="1"/>
  <c r="D19" i="6"/>
  <c r="F12" i="6"/>
  <c r="H12" i="6" s="1"/>
  <c r="J12" i="6" s="1"/>
  <c r="L12" i="6" s="1"/>
  <c r="N12" i="6" s="1"/>
  <c r="P12" i="6" s="1"/>
  <c r="R12" i="6" s="1"/>
  <c r="T12" i="6" s="1"/>
  <c r="V12" i="6" s="1"/>
  <c r="X12" i="6" s="1"/>
  <c r="Z12" i="6" s="1"/>
  <c r="AB12" i="6" s="1"/>
  <c r="AD12" i="6" s="1"/>
  <c r="AF12" i="6" s="1"/>
  <c r="AH12" i="6" s="1"/>
  <c r="AJ12" i="6" s="1"/>
  <c r="AL12" i="6" s="1"/>
  <c r="AN12" i="6" s="1"/>
  <c r="AP12" i="6" s="1"/>
  <c r="AR12" i="6" s="1"/>
  <c r="AT12" i="6" s="1"/>
  <c r="D12" i="6"/>
  <c r="D11" i="6"/>
  <c r="F11" i="6" s="1"/>
  <c r="H11" i="6" s="1"/>
  <c r="J11" i="6" s="1"/>
  <c r="L11" i="6" s="1"/>
  <c r="N11" i="6" s="1"/>
  <c r="P11" i="6" s="1"/>
  <c r="R11" i="6" s="1"/>
  <c r="T11" i="6" s="1"/>
  <c r="V11" i="6" s="1"/>
  <c r="X11" i="6" s="1"/>
  <c r="Z11" i="6" s="1"/>
  <c r="AB11" i="6" s="1"/>
  <c r="AD11" i="6" s="1"/>
  <c r="AF11" i="6" s="1"/>
  <c r="AH11" i="6" s="1"/>
  <c r="AJ11" i="6" s="1"/>
  <c r="AL11" i="6" s="1"/>
  <c r="AN11" i="6" s="1"/>
  <c r="AP11" i="6" s="1"/>
  <c r="AR11" i="6" s="1"/>
  <c r="AT11" i="6" s="1"/>
  <c r="D10" i="6"/>
  <c r="F10" i="6" s="1"/>
  <c r="H10" i="6" s="1"/>
  <c r="J10" i="6" s="1"/>
  <c r="L10" i="6" s="1"/>
  <c r="N10" i="6" s="1"/>
  <c r="P10" i="6" s="1"/>
  <c r="R10" i="6" s="1"/>
  <c r="T10" i="6" s="1"/>
  <c r="V10" i="6" s="1"/>
  <c r="X10" i="6" s="1"/>
  <c r="Z10" i="6" s="1"/>
  <c r="AB10" i="6" s="1"/>
  <c r="AD10" i="6" s="1"/>
  <c r="AF10" i="6" s="1"/>
  <c r="AH10" i="6" s="1"/>
  <c r="AJ10" i="6" s="1"/>
  <c r="AL10" i="6" s="1"/>
  <c r="AN10" i="6" s="1"/>
  <c r="AP10" i="6" s="1"/>
  <c r="AR10" i="6" s="1"/>
  <c r="AT10" i="6" s="1"/>
  <c r="D9" i="6"/>
  <c r="F9" i="6" s="1"/>
  <c r="H9" i="6" s="1"/>
  <c r="J9" i="6" s="1"/>
  <c r="L9" i="6" s="1"/>
  <c r="N9" i="6" s="1"/>
  <c r="P9" i="6" s="1"/>
  <c r="R9" i="6" s="1"/>
  <c r="T9" i="6" s="1"/>
  <c r="V9" i="6" s="1"/>
  <c r="X9" i="6" s="1"/>
  <c r="Z9" i="6" s="1"/>
  <c r="AB9" i="6" s="1"/>
  <c r="AD9" i="6" s="1"/>
  <c r="AF9" i="6" s="1"/>
  <c r="AH9" i="6" s="1"/>
  <c r="AJ9" i="6" s="1"/>
  <c r="AL9" i="6" s="1"/>
  <c r="AN9" i="6" s="1"/>
  <c r="AP9" i="6" s="1"/>
  <c r="AR9" i="6" s="1"/>
  <c r="AT9" i="6" s="1"/>
  <c r="F8" i="6"/>
  <c r="H8" i="6" s="1"/>
  <c r="J8" i="6" s="1"/>
  <c r="L8" i="6" s="1"/>
  <c r="N8" i="6" s="1"/>
  <c r="P8" i="6" s="1"/>
  <c r="R8" i="6" s="1"/>
  <c r="T8" i="6" s="1"/>
  <c r="V8" i="6" s="1"/>
  <c r="X8" i="6" s="1"/>
  <c r="Z8" i="6" s="1"/>
  <c r="AB8" i="6" s="1"/>
  <c r="AD8" i="6" s="1"/>
  <c r="AF8" i="6" s="1"/>
  <c r="AH8" i="6" s="1"/>
  <c r="AJ8" i="6" s="1"/>
  <c r="AL8" i="6" s="1"/>
  <c r="AN8" i="6" s="1"/>
  <c r="AP8" i="6" s="1"/>
  <c r="AR8" i="6" s="1"/>
  <c r="AT8" i="6" s="1"/>
  <c r="D8" i="6"/>
  <c r="F7" i="6"/>
  <c r="H7" i="6" s="1"/>
  <c r="J7" i="6" s="1"/>
  <c r="L7" i="6" s="1"/>
  <c r="N7" i="6" s="1"/>
  <c r="P7" i="6" s="1"/>
  <c r="R7" i="6" s="1"/>
  <c r="T7" i="6" s="1"/>
  <c r="V7" i="6" s="1"/>
  <c r="X7" i="6" s="1"/>
  <c r="Z7" i="6" s="1"/>
  <c r="AB7" i="6" s="1"/>
  <c r="AD7" i="6" s="1"/>
  <c r="AF7" i="6" s="1"/>
  <c r="AH7" i="6" s="1"/>
  <c r="AJ7" i="6" s="1"/>
  <c r="AL7" i="6" s="1"/>
  <c r="AN7" i="6" s="1"/>
  <c r="AP7" i="6" s="1"/>
  <c r="AR7" i="6" s="1"/>
  <c r="AT7" i="6" s="1"/>
  <c r="D7" i="6"/>
  <c r="J32" i="7" l="1"/>
  <c r="J34" i="7" s="1"/>
</calcChain>
</file>

<file path=xl/sharedStrings.xml><?xml version="1.0" encoding="utf-8"?>
<sst xmlns="http://schemas.openxmlformats.org/spreadsheetml/2006/main" count="4136" uniqueCount="2090">
  <si>
    <t>FQHC PPS REIMBURSEMENT EXAMPLE</t>
  </si>
  <si>
    <t xml:space="preserve">REVENUE EFFECTS OF PROVIDING PERIODONTAL CARE TO </t>
  </si>
  <si>
    <t>MEDICAID PATIENTS WITH DIABETES AND PERIODONTAL DISEASE (TILE 1)</t>
  </si>
  <si>
    <t>Medicaid dental encounter rate</t>
  </si>
  <si>
    <t>Medicaid medical encounter rate</t>
  </si>
  <si>
    <t>Cost of performing perio</t>
  </si>
  <si>
    <t>Medicaid reimburse perio?</t>
  </si>
  <si>
    <t>No</t>
  </si>
  <si>
    <t>Medicare dental encounter rate</t>
  </si>
  <si>
    <t>N/A</t>
  </si>
  <si>
    <t>Medicaid reimbursement</t>
  </si>
  <si>
    <t>Revenue effect of perio</t>
  </si>
  <si>
    <t>Medicare medical encounter rate</t>
  </si>
  <si>
    <t>Reduction in medical encounters</t>
  </si>
  <si>
    <t>Cost of one quadrant of SRP</t>
  </si>
  <si>
    <t>Medicaid</t>
  </si>
  <si>
    <t>Medicare</t>
  </si>
  <si>
    <t>Other 3rd Party</t>
  </si>
  <si>
    <t>USER INSTRUCTIONS</t>
  </si>
  <si>
    <t>Self-pay sliding scale</t>
  </si>
  <si>
    <t>of providing SRP under the assumption that Medicaid does</t>
  </si>
  <si>
    <t>Other third party reimbursement</t>
  </si>
  <si>
    <t>as % of Medicare PPS (average)</t>
  </si>
  <si>
    <t>Self-pay sliding scale reimbursement</t>
  </si>
  <si>
    <t>reduction in medical encounter utilization per patient</t>
  </si>
  <si>
    <t>receiving SRP.</t>
  </si>
  <si>
    <t>Total medical revenue for freed appts</t>
  </si>
  <si>
    <t>Net gain/loss from perio per patient</t>
  </si>
  <si>
    <t>reimbursement rates from patients insured by non-Medicare,</t>
  </si>
  <si>
    <t>to reflect their clinic's experience. These reimbursement</t>
  </si>
  <si>
    <t>rates are expressed as a percentage of the Medicare</t>
  </si>
  <si>
    <t>medical encounter rate.</t>
  </si>
  <si>
    <t>FQHC APM REIMBURSEMENT EXAMPLE</t>
  </si>
  <si>
    <t>REVENUE EFFECTS OF A SIMPLE DISEASE MANAGEMENT FEE APM FOR</t>
  </si>
  <si>
    <t>PATIENTS WITH DIABETES AND PERIODONTAL DISEASE (TILE 2)</t>
  </si>
  <si>
    <t>% of Perio Patients Treated</t>
  </si>
  <si>
    <t>User adjustable</t>
  </si>
  <si>
    <t>DM+Perio</t>
  </si>
  <si>
    <t>Adj</t>
  </si>
  <si>
    <t>% of Perio</t>
  </si>
  <si>
    <t>TCOC</t>
  </si>
  <si>
    <t>Mgmt Fee</t>
  </si>
  <si>
    <t>Treated</t>
  </si>
  <si>
    <t>Reduction</t>
  </si>
  <si>
    <t>Total</t>
  </si>
  <si>
    <t>OP</t>
  </si>
  <si>
    <t>IP</t>
  </si>
  <si>
    <t>OP and IP adjustment percentages are effect of any perio service while</t>
  </si>
  <si>
    <t>For the</t>
  </si>
  <si>
    <t>Cell H7 is a measure of the prevalence of periodontal disease among</t>
  </si>
  <si>
    <t>diabetes patients. This cell can be adjusted to reflect user experience</t>
  </si>
  <si>
    <t>of co-occurring prevalence in their patient panel.</t>
  </si>
  <si>
    <t>of the DM panel who have perio but did not receive perio treatment, TCOC is $12,146</t>
  </si>
  <si>
    <t>months of the proposed shared-savings program, and can be</t>
  </si>
  <si>
    <t>Averaging these costs together results in the following TCOC for the DM panel as a whole after instituting the disease management fee</t>
  </si>
  <si>
    <t>adjusted by the user to reflect clinic capacity.</t>
  </si>
  <si>
    <t>*</t>
  </si>
  <si>
    <t>+</t>
  </si>
  <si>
    <t>=</t>
  </si>
  <si>
    <t>The disease management fee is paid to an outpatient provider, so the fee does not affect inpatient cost of care for any members of the panel.</t>
  </si>
  <si>
    <t>VisitsAvoided</t>
  </si>
  <si>
    <t>%Medicare</t>
  </si>
  <si>
    <t>PayerMix</t>
  </si>
  <si>
    <t>fee</t>
  </si>
  <si>
    <t>Column1</t>
  </si>
  <si>
    <t>Yes/No</t>
  </si>
  <si>
    <t>Yes</t>
  </si>
  <si>
    <t>integrated care settings discussion</t>
  </si>
  <si>
    <t>I just took that clause out of the sentence because it's not needed</t>
  </si>
  <si>
    <t>Over half of states cover perio for adults</t>
  </si>
  <si>
    <t>I've added a Medicaid coverage toggle for Tile 1</t>
  </si>
  <si>
    <t>Need to think about how to discuss in white paper</t>
  </si>
  <si>
    <t>maybe "disincentive if Medicaid doesn't cover perio</t>
  </si>
  <si>
    <t>and even if it does, PPS can create perverse incentives"</t>
  </si>
  <si>
    <t>and emphasize Medciaid reimb &lt; cost</t>
  </si>
  <si>
    <t>will need better reference for reimb &lt; cost point</t>
  </si>
  <si>
    <t>Can we find a source for cost of 4 hours of SRP?</t>
  </si>
  <si>
    <t>Googling provids lots of links to cost to consumer, not cost function</t>
  </si>
  <si>
    <t xml:space="preserve">I did find a CareCredit price list though, which seems pretty solid: </t>
  </si>
  <si>
    <t>https://www.carecredit.com/dentistry/costs/</t>
  </si>
  <si>
    <t>How about saying we take the cost of providing care as the minimum of this</t>
  </si>
  <si>
    <t xml:space="preserve"> range, $140/quadrant * 4 quadrants = $560</t>
  </si>
  <si>
    <t>Hygienists make about $50/hour, and this care requires numbing the person</t>
  </si>
  <si>
    <t>insurance, equipment, etc.</t>
  </si>
  <si>
    <t>https://magazine.dentrix.com/what-is-a-good-profit-margin-for-my-dental-practice/#:~:text=Revenue%20%3D%20Patients%20X%20Procedure%20Fee&amp;text=Benchmark%20standards%20state%20that%20the,dental%20practices%20in%20the%20US.</t>
  </si>
  <si>
    <t>in private practice, labor is about 25% of collections, and cost is about 60%</t>
  </si>
  <si>
    <t>@ $50/hour for a hygienist, that's $120 total cost per hour of care</t>
  </si>
  <si>
    <t>except that's not a total labor cost (reception, billing, etc)</t>
  </si>
  <si>
    <t>and  significant proportion of FQHCs have dentists only</t>
  </si>
  <si>
    <t>I think $140 is a good number</t>
  </si>
  <si>
    <t>Also could just say $500</t>
  </si>
  <si>
    <t>NY FFS for SRP $30.30-$45.45 per quad!</t>
  </si>
  <si>
    <t>AZ FFS $89.63-$139.17</t>
  </si>
  <si>
    <t>low price 1-3 teeth per quad, hi 4+ teeth</t>
  </si>
  <si>
    <t>$139.17 provides evidence for $560</t>
  </si>
  <si>
    <t>NEW YORK STATE MEDICAID FEE SCHEDULE EFFECTIVE January 31, 2024</t>
  </si>
  <si>
    <t>Code</t>
  </si>
  <si>
    <t>Description</t>
  </si>
  <si>
    <t>Min</t>
  </si>
  <si>
    <t>Max</t>
  </si>
  <si>
    <t>Freq Occ *</t>
  </si>
  <si>
    <t>Freq Time *</t>
  </si>
  <si>
    <t>By Report</t>
  </si>
  <si>
    <t>PA / DVS</t>
  </si>
  <si>
    <t>Post Op</t>
  </si>
  <si>
    <t>Site</t>
  </si>
  <si>
    <t>Fee</t>
  </si>
  <si>
    <t xml:space="preserve"> Policy Changes</t>
  </si>
  <si>
    <t>Age</t>
  </si>
  <si>
    <r>
      <t xml:space="preserve">*Procedures should  </t>
    </r>
    <r>
      <rPr>
        <b/>
        <i/>
        <sz val="9"/>
        <rFont val="MS Sans Serif"/>
      </rPr>
      <t xml:space="preserve">only </t>
    </r>
    <r>
      <rPr>
        <i/>
        <sz val="9"/>
        <rFont val="MS Sans Serif"/>
        <family val="2"/>
      </rPr>
      <t>be performed when medically necessary, regardless of frequency limits  Performing a specific service may affect the frequency/occurrence of another service.</t>
    </r>
  </si>
  <si>
    <t>(BR)
Report Needed</t>
  </si>
  <si>
    <t>D0120</t>
  </si>
  <si>
    <t>PERIODIC ORAL EVALUATION - ESTABLISHED PATIENT</t>
  </si>
  <si>
    <t>Once</t>
  </si>
  <si>
    <t>6 Months</t>
  </si>
  <si>
    <t>D0140</t>
  </si>
  <si>
    <t>LIMITED ORAL EVALUATION - PROBLEM FOCUSED</t>
  </si>
  <si>
    <t>Twice</t>
  </si>
  <si>
    <t>1 year</t>
  </si>
  <si>
    <t>D0145</t>
  </si>
  <si>
    <t>ORAL EVALUATION FOR A PATIENT UNDER THREE YEARS OF AGE AND COUNSELING WITH PRIMARY CAREGIVER</t>
  </si>
  <si>
    <t>D0150</t>
  </si>
  <si>
    <t>COMPREHENSIVE ORAL EVALUATION - NEW OR ESTABLISHED PATIENT</t>
  </si>
  <si>
    <t>Lifetime</t>
  </si>
  <si>
    <t>D0160</t>
  </si>
  <si>
    <t>DETAILED AND EXTENSIVE ORAL EVALUATION - PROBLEM FOCUSED, BY REPORT</t>
  </si>
  <si>
    <t>3 Times</t>
  </si>
  <si>
    <t>1 Year</t>
  </si>
  <si>
    <t>BR</t>
  </si>
  <si>
    <t>D0210</t>
  </si>
  <si>
    <t>INTRAORAL - COMPLETE SERIES OF RADIOGRAPHIC IMAGES</t>
  </si>
  <si>
    <t>3 Years</t>
  </si>
  <si>
    <t>D0220</t>
  </si>
  <si>
    <t>INTRAORAL - PERIAPICAL FIRST RADIOGRAPHIC IMAGE</t>
  </si>
  <si>
    <t>D0230</t>
  </si>
  <si>
    <t>INTRAORAL - PERIAPICAL EACH ADDITIONAL RADIOGRAPHIC IMAGE</t>
  </si>
  <si>
    <t>D0240</t>
  </si>
  <si>
    <t>INTRAORAL - OCCLUSAL RADIOGRAPHIC IMAGE</t>
  </si>
  <si>
    <t>ARCH</t>
  </si>
  <si>
    <t>D0250</t>
  </si>
  <si>
    <t>EXTRA-ORAL - 2D PROJECTION RADIOGRAPHIC IMAGE CREATED USING A STATIONARY RADIATION SOURCE, AND DETECTOR</t>
  </si>
  <si>
    <t>1 Week</t>
  </si>
  <si>
    <t>D0251</t>
  </si>
  <si>
    <t>EXTRA-ORAL POSTERIOR DENTAL RADIOGRAPHIC IMAGE</t>
  </si>
  <si>
    <t>D0270</t>
  </si>
  <si>
    <t>BITEWING - SINGLE RADIOGRAPHIC IMAGE</t>
  </si>
  <si>
    <t>D0272</t>
  </si>
  <si>
    <t>BITEWINGS - TWO RADIOGRAPHIC IMAGES</t>
  </si>
  <si>
    <t>2 Times</t>
  </si>
  <si>
    <t>D0273</t>
  </si>
  <si>
    <t>BITEWINGS - THREE RADIOGRAPHIC IMAGES</t>
  </si>
  <si>
    <t>D0274</t>
  </si>
  <si>
    <t>BITEWINGS - FOUR RADIOGRAPHIC IMAGES</t>
  </si>
  <si>
    <t>D0310</t>
  </si>
  <si>
    <t>SIALOGRAPHY</t>
  </si>
  <si>
    <t>D0320</t>
  </si>
  <si>
    <t>TEMPOROMANDIBULAR JOINT ARTHROGRAM, INCLUDING INJECTION</t>
  </si>
  <si>
    <t>D0321</t>
  </si>
  <si>
    <t>OTHER TEMPOROMANDIBULAR JOINT RADIOGRAPHIC IMAGES, BY REPORT</t>
  </si>
  <si>
    <t>D0330</t>
  </si>
  <si>
    <t>PANORAMIC RADIOGRAPHIC IMAGE</t>
  </si>
  <si>
    <t>D0340</t>
  </si>
  <si>
    <r>
      <rPr>
        <sz val="11"/>
        <color theme="1"/>
        <rFont val="Calibri"/>
        <family val="2"/>
        <scheme val="minor"/>
      </rPr>
      <t>2D CEPHALOMETRIC RADIOGRAPHIC IMAGE - ACQUISITION, MEASUREMENT AND ANALYSIS</t>
    </r>
  </si>
  <si>
    <t>D0350</t>
  </si>
  <si>
    <r>
      <rPr>
        <sz val="11"/>
        <color theme="1"/>
        <rFont val="Calibri"/>
        <family val="2"/>
        <scheme val="minor"/>
      </rPr>
      <t>2D ORAL/FACIAL PHOTOGRAPHIC IMAGE OBTAINED INTRA-ORALLY OR EXTRA-ORALLY</t>
    </r>
  </si>
  <si>
    <t>D0364</t>
  </si>
  <si>
    <t>CONE BEAM CT CAPTURE AND INTERPRETATION WITH LIMITED FIELD OF VIEW - LESS THAN ONE WHOLE JAW</t>
  </si>
  <si>
    <t>PA</t>
  </si>
  <si>
    <t>DO365</t>
  </si>
  <si>
    <t>CONE BEAM CT CAPTURE AND INTERPRETATION WITH FIELD OF VIEW OF ONE FULL DENTAL ARCH - MANDIBULAR</t>
  </si>
  <si>
    <t>D0366</t>
  </si>
  <si>
    <t>CONE BEAM CT CAPTURE AND INTERPRETATION WITH FIELD OF VIEW OF ONE FULL DENTAL ARCH - MAXILLA, WITH OR WITHOUT CRANIUM</t>
  </si>
  <si>
    <t>D0367</t>
  </si>
  <si>
    <t>CONE BEAM CT CAPTURE AND INTERPRETATION WITH FIELD OF VIEW OF BOTH JAWS; WITH OR WITHOUT CRANIUM</t>
  </si>
  <si>
    <t>D0368</t>
  </si>
  <si>
    <t>CONE BEAM CT CAPTURE AND INTERPRETATION FOR TMJ SERIES INCLUDING TWO OR MORE EXPOSURES</t>
  </si>
  <si>
    <t>D0470</t>
  </si>
  <si>
    <t>DIAGNOSTIC CASTS</t>
  </si>
  <si>
    <t>D0474</t>
  </si>
  <si>
    <t>ACCESSION OF TISSUE, GROSS AND MICROSCOPIC EXAMINATION, INCLUDING ASSESSMENT OF SURGICAL MARGINS FOR PRESENCE OF DISEASE, PREPARATION AND TRANSMISSION OF WRITTEN REPORT</t>
  </si>
  <si>
    <t>D0485</t>
  </si>
  <si>
    <t>CONSULTATION, INCLUDING PREPARATION OF SLIDES FROM BIOPSY MATERIAL SUPPLIED BY REFERRING SOURCE</t>
  </si>
  <si>
    <t>D0502</t>
  </si>
  <si>
    <t>OTHER ORAL PATHOLOGY PROCEDURES, BY REPORT</t>
  </si>
  <si>
    <t>D0999</t>
  </si>
  <si>
    <t>UNSPECIFIED DIAGNOSTIC PROCEDURE, BY REPORT</t>
  </si>
  <si>
    <t>D1110</t>
  </si>
  <si>
    <t>PROPHYLAXIS - ADULT</t>
  </si>
  <si>
    <t>D1120</t>
  </si>
  <si>
    <t>PROPHYLAXIS - CHILD</t>
  </si>
  <si>
    <t>D1206</t>
  </si>
  <si>
    <r>
      <rPr>
        <sz val="10"/>
        <rFont val="MS Sans Serif"/>
      </rPr>
      <t>TOPICAL APPLICATION OF FLUORIDE VARNISH</t>
    </r>
  </si>
  <si>
    <t>3 months</t>
  </si>
  <si>
    <t>D1208</t>
  </si>
  <si>
    <t>TOPICAL APPLICATION OF FLUORIDE - EXCLUDING VARNISH</t>
  </si>
  <si>
    <t>D1320</t>
  </si>
  <si>
    <t>TOBACCO COUNSELING FOR THE CONTROL AND PREVENTION OF ORAL DISEASE</t>
  </si>
  <si>
    <t>No limit</t>
  </si>
  <si>
    <t>D1351</t>
  </si>
  <si>
    <t>SEALANT - PER TOOTH</t>
  </si>
  <si>
    <t>5 Years</t>
  </si>
  <si>
    <t>DVS</t>
  </si>
  <si>
    <t>TOOTH</t>
  </si>
  <si>
    <t>D1354</t>
  </si>
  <si>
    <t>APPLICATION OF CARIES ARRESTING MEDICAMENT - PER TOOTH</t>
  </si>
  <si>
    <t>Twice/
Four</t>
  </si>
  <si>
    <t>1 Year/
Lifetime</t>
  </si>
  <si>
    <t>Limited to Silver Diamine Fluoride</t>
  </si>
  <si>
    <t>D1510</t>
  </si>
  <si>
    <r>
      <t xml:space="preserve">SPACE MAINTAINER - FIXED, UNILATERAL </t>
    </r>
    <r>
      <rPr>
        <sz val="11"/>
        <color theme="1"/>
        <rFont val="Calibri"/>
        <family val="2"/>
        <scheme val="minor"/>
      </rPr>
      <t>- PER QUADRANT</t>
    </r>
  </si>
  <si>
    <t>QUAD</t>
  </si>
  <si>
    <t>D1516</t>
  </si>
  <si>
    <t>SPACE MAINTAINER - FIXED - BILATERAL, MAXILARY</t>
  </si>
  <si>
    <t>D1517</t>
  </si>
  <si>
    <t>SPACE MAINTAINER - FIXED - BILATERAL, MANDIBULAR</t>
  </si>
  <si>
    <t>D1551</t>
  </si>
  <si>
    <t>RE-CEMENT OR RE-BOND BILATERAL SPACE MAINTAINER - MAXILLARY</t>
  </si>
  <si>
    <t>D1552</t>
  </si>
  <si>
    <t>RE-CEMENT OR RE-BOND BILATERAL SPACE MAINTAINER - MANDIBULAR</t>
  </si>
  <si>
    <t>D1553</t>
  </si>
  <si>
    <t>RE-CEMENT OR RE-BOND UNILATERAL SPACE MAINTAINER - PER QUADRANT</t>
  </si>
  <si>
    <t>D1575</t>
  </si>
  <si>
    <t>DISTAL SHOE SPACE MAINTAINER - FIXED, UNILATERAL - PER QUADRANT</t>
  </si>
  <si>
    <t>D1999</t>
  </si>
  <si>
    <t>UNSPECIFIED PREVENTIVE PROCEDURE, BY REPORT</t>
  </si>
  <si>
    <t>D2140</t>
  </si>
  <si>
    <t>AMALGAM - ONE SURFACE, PRIMARY OR PERMANENT</t>
  </si>
  <si>
    <t>2 Years</t>
  </si>
  <si>
    <t>SURF/TOOTH</t>
  </si>
  <si>
    <t>D2150</t>
  </si>
  <si>
    <t>AMALGAM - TWO SURFACES, PRIMARY OR PERMANENT</t>
  </si>
  <si>
    <t>D2160</t>
  </si>
  <si>
    <t>AMALGAM - THREE SURFACES, PRIMARY OR PERMANENT</t>
  </si>
  <si>
    <t>D2161</t>
  </si>
  <si>
    <t>AMALGAM - FOUR OR MORE SURFACES, PRIMARY OR PERMANENT</t>
  </si>
  <si>
    <t>D2330</t>
  </si>
  <si>
    <t>RESIN-BASED COMPOSITE - ONE SURFACE, ANTERIOR</t>
  </si>
  <si>
    <t>D2331</t>
  </si>
  <si>
    <t>RESIN-BASED COMPOSITE - TWO SURFACES, ANTERIOR</t>
  </si>
  <si>
    <t>D2332</t>
  </si>
  <si>
    <t>RESIN-BASED COMPOSITE - THREE SURFACES, ANTERIOR</t>
  </si>
  <si>
    <t>D2335</t>
  </si>
  <si>
    <r>
      <t>RESIN-</t>
    </r>
    <r>
      <rPr>
        <sz val="11"/>
        <color theme="1"/>
        <rFont val="Calibri"/>
        <family val="2"/>
        <scheme val="minor"/>
      </rPr>
      <t>BASED COMPOSITE - FOUR OR MORE SURFACES OR INVOLVING INCISAL ANGLE (ANTERIOR)</t>
    </r>
  </si>
  <si>
    <t>D2390</t>
  </si>
  <si>
    <t>RESIN-BASED COMPOSITE CROWN, ANTERIOR</t>
  </si>
  <si>
    <t>D2391</t>
  </si>
  <si>
    <t>RESIN-BASED COMPOSITE - ONE SURFACE, POSTERIOR</t>
  </si>
  <si>
    <t>D2392</t>
  </si>
  <si>
    <t>RESIN-BASED COMPOSITE - TWO SURFACES, POSTERIOR</t>
  </si>
  <si>
    <t>D2393</t>
  </si>
  <si>
    <t>RESIN-BASED COMPOSITE - THREE SURFACES, POSTERIOR</t>
  </si>
  <si>
    <t>D2394</t>
  </si>
  <si>
    <t>RESIN-BASED COMPOSITE - FOUR OR MORE SURFACES, POSTERIOR</t>
  </si>
  <si>
    <t>D2710</t>
  </si>
  <si>
    <t>CROWN - RESIN-BASED COMPOSITE (INDIRECT)</t>
  </si>
  <si>
    <t>D2720</t>
  </si>
  <si>
    <t>CROWN - RESIN WITH HIGH NOBLE METAL</t>
  </si>
  <si>
    <t>D2721</t>
  </si>
  <si>
    <t>CROWN - RESIN WITH PREDOMINANTLY BASE METAL</t>
  </si>
  <si>
    <t>D2722</t>
  </si>
  <si>
    <t>CROWN - RESIN WITH NOBLE METAL</t>
  </si>
  <si>
    <t>D2740</t>
  </si>
  <si>
    <t>CROWN - PORCELAIN/CERAMIC</t>
  </si>
  <si>
    <t>D2750</t>
  </si>
  <si>
    <t>CROWN - PORCELAIN FUSED TO HIGH NOBLE METAL</t>
  </si>
  <si>
    <t>D2751</t>
  </si>
  <si>
    <t>CROWN - PROCELAIN FUSED TO PREDOMINANTLY BASE METAL</t>
  </si>
  <si>
    <t>D2752</t>
  </si>
  <si>
    <t>CROWN - PORCELAIN FUSED TO NOBLE METAL</t>
  </si>
  <si>
    <t>D2753</t>
  </si>
  <si>
    <t>CROWN - PORCELAIN FUSED TO TITANIUM AND TITANIUM ALLOYS</t>
  </si>
  <si>
    <t>D2780</t>
  </si>
  <si>
    <t>CROWN - 3/4 CAST HIGH NOBLE METAL</t>
  </si>
  <si>
    <t>D2781</t>
  </si>
  <si>
    <t>CROWN - 3/4 CAST PREDOMINANTLY BASE METAL</t>
  </si>
  <si>
    <t>D2782</t>
  </si>
  <si>
    <t>CROWN - 3/4 CAST NOBLE METAL</t>
  </si>
  <si>
    <t>D2790</t>
  </si>
  <si>
    <t>CROWN-FULL CAST HIGH NOBLE METAL</t>
  </si>
  <si>
    <t>D2791</t>
  </si>
  <si>
    <t>CROWN - FULL CAST PREDOMINANTLY BASE METAL</t>
  </si>
  <si>
    <t>D2792</t>
  </si>
  <si>
    <t>CROWN - FULL CAST NOBLE METAL</t>
  </si>
  <si>
    <t>D2794</t>
  </si>
  <si>
    <r>
      <t xml:space="preserve">CROWN - TITANIUM </t>
    </r>
    <r>
      <rPr>
        <sz val="11"/>
        <color theme="1"/>
        <rFont val="Calibri"/>
        <family val="2"/>
        <scheme val="minor"/>
      </rPr>
      <t>AND TITANIUM ALLOYS</t>
    </r>
  </si>
  <si>
    <t>D2920</t>
  </si>
  <si>
    <t>RE-CEMENT OR RE-BOND CROWN</t>
  </si>
  <si>
    <t>D2930</t>
  </si>
  <si>
    <t>PREFABRICATED STAINLESS STEEL CROWN - PRIMARY TOOTH</t>
  </si>
  <si>
    <t>D2931</t>
  </si>
  <si>
    <t>PREFABRICATED STAINLESS STEEL CROWN - PERMANENT TOOTH</t>
  </si>
  <si>
    <t>D2932</t>
  </si>
  <si>
    <t>PREFABRICATED RESIN CROWN</t>
  </si>
  <si>
    <t>D2933</t>
  </si>
  <si>
    <t>PREFABRICATED STAINLESS STEEL CROWN WITH RESIN WINDOW</t>
  </si>
  <si>
    <t>D2934</t>
  </si>
  <si>
    <t>PREFABRICATED ESTHETIC COATED STAINLESS STEEL CROWN - PRIMARY TOOTH</t>
  </si>
  <si>
    <t>D2951</t>
  </si>
  <si>
    <t>PIN RETENTION - PER TOOTH, IN ADDITION TO RESTORATION</t>
  </si>
  <si>
    <t>D2952</t>
  </si>
  <si>
    <t>POST AND CORE IN ADDITION TO CROWN, INDIRECTLY FABRICATED</t>
  </si>
  <si>
    <t>D2954</t>
  </si>
  <si>
    <t>PREFABRICATED POST AND CORE IN ADDITION TO CROWN</t>
  </si>
  <si>
    <t>D2955</t>
  </si>
  <si>
    <t>POST REMOVAL</t>
  </si>
  <si>
    <t>D2980</t>
  </si>
  <si>
    <r>
      <t xml:space="preserve">CROWN REPAIR </t>
    </r>
    <r>
      <rPr>
        <sz val="11"/>
        <color theme="1"/>
        <rFont val="Calibri"/>
        <family val="2"/>
        <scheme val="minor"/>
      </rPr>
      <t>NECESSITATED BY RESTORATIVE MATERIAL FAILURE</t>
    </r>
  </si>
  <si>
    <t xml:space="preserve"> </t>
  </si>
  <si>
    <t>D2999</t>
  </si>
  <si>
    <t>UNSPECIFIED RESTORATIVE PROCEDURE, BY REPORT</t>
  </si>
  <si>
    <t>D3220</t>
  </si>
  <si>
    <t>THERAPEUTIC PULPOTOMY (EXCLUDING FINAL RESTORATION) - REMOVAL OF PULP CORONAL TO THE DENTINOCEMENTAL JUNCTION AND APPLICATION OF MEDICAMENT</t>
  </si>
  <si>
    <t>D3230</t>
  </si>
  <si>
    <t>PULPAL THERAPY (RESORBABLE FILLING ) - ANTERIOR, PRIMARY TOOTH (EXCLUDING FINAL RESTORATION)</t>
  </si>
  <si>
    <t>D3240</t>
  </si>
  <si>
    <t>PULPAL THERAPY (RESORBABLE FILLING) - POSTERIOR, PRIMARY TOOTH (EXCLUDING FINAL RESTORATION)</t>
  </si>
  <si>
    <t>D3310</t>
  </si>
  <si>
    <t>ENDODONTIC THERAPY, ANTERIOR TOOTH (EXCLUDING FINAL RESTORATION)</t>
  </si>
  <si>
    <t>D3320</t>
  </si>
  <si>
    <t>ENDODONTIC THERAPY, PREMOLAR TOOTH (EXCLUDING FINAL RESTORATION)</t>
  </si>
  <si>
    <t>D3330</t>
  </si>
  <si>
    <t>ENDODONTIC THERAPY, MOLAR TOOTH (EXCLUDING FINAL RESTORATION)</t>
  </si>
  <si>
    <t>Policy Change: max age restriction removed</t>
  </si>
  <si>
    <t>D3346</t>
  </si>
  <si>
    <t>RETREATMENT OF PREVIOUS ROOT CANAL THERAPY - ANTERIOR</t>
  </si>
  <si>
    <t>D3347</t>
  </si>
  <si>
    <r>
      <t xml:space="preserve">RETREATMENT OF PREVIOUS ROOT CANAL THERAPY - </t>
    </r>
    <r>
      <rPr>
        <sz val="11"/>
        <color theme="1"/>
        <rFont val="Calibri"/>
        <family val="2"/>
        <scheme val="minor"/>
      </rPr>
      <t xml:space="preserve"> PREMOLAR</t>
    </r>
  </si>
  <si>
    <t>D3348</t>
  </si>
  <si>
    <t>RETREATMENT OF PREVIOUS ROOT CANAL THERAPY - MOLAR</t>
  </si>
  <si>
    <t>D3351</t>
  </si>
  <si>
    <r>
      <t xml:space="preserve">APEXIFICATION/RECALCIFICATION </t>
    </r>
    <r>
      <rPr>
        <sz val="11"/>
        <color theme="1"/>
        <rFont val="Calibri"/>
        <family val="2"/>
        <scheme val="minor"/>
      </rPr>
      <t xml:space="preserve">- INITIAL VISIT (APICAL CLOSURE/CALCIFIC REPAIR OF PERFORATIONS, ROOT RESORPTION, </t>
    </r>
    <r>
      <rPr>
        <sz val="11"/>
        <color theme="1"/>
        <rFont val="Calibri"/>
        <family val="2"/>
        <scheme val="minor"/>
      </rPr>
      <t>ETC.)</t>
    </r>
  </si>
  <si>
    <t>D3352</t>
  </si>
  <si>
    <t>APEXIFICATION/RECALCIFICATION - INTERIM MEDICATION REPLACEMENT</t>
  </si>
  <si>
    <t>D3353</t>
  </si>
  <si>
    <t>APEXIFICATION/RECALCIFICATION - FINAL VISIT (INCLUDES COMPLETED ROOT CANAL THERAPY - APICAL CLOSURE/CALCIFIC REPAIR OF PERFORATIONS, ROOT RESORPTION, ETC.)</t>
  </si>
  <si>
    <t>D3410</t>
  </si>
  <si>
    <t>APICOECTOMY - ANTERIOR</t>
  </si>
  <si>
    <t>D3421</t>
  </si>
  <si>
    <t>APICOECTOMY - PREMOLAR (FIRST ROOT)</t>
  </si>
  <si>
    <t>D3425</t>
  </si>
  <si>
    <t>APICOECTOMY - MOLAR (FIRST ROOT).</t>
  </si>
  <si>
    <t>D3426</t>
  </si>
  <si>
    <t>APICOECTOMY (EACH ADDITIONAL ROOT)</t>
  </si>
  <si>
    <t>D3430</t>
  </si>
  <si>
    <t>RETROGRADE FILLING-PER ROOT</t>
  </si>
  <si>
    <t>D3999</t>
  </si>
  <si>
    <t>UNSPECIFIED ENDODONTIC PROCEDURE, BY REPORT</t>
  </si>
  <si>
    <t>D4210</t>
  </si>
  <si>
    <t>GINGIVECTOMY OR GINGIVOPLASTY - FOUR OR MORE CONTIGUOUS TEETH OR TOOTH BOUNDED SPACES PER QUADRANT</t>
  </si>
  <si>
    <t>D4211</t>
  </si>
  <si>
    <t>GINGIVECTOMY OR GINGIVOPLASTY - ONE TO THREE CONTIGUOUS TEETH OR TOOTH BOUNDED SPACES PER QUADRANT</t>
  </si>
  <si>
    <t>D4245</t>
  </si>
  <si>
    <t>APICALLY POSITIONED FLAP</t>
  </si>
  <si>
    <t>D4249</t>
  </si>
  <si>
    <t>CLINICAL CROWN LENGTHENING- HARD TISSUE</t>
  </si>
  <si>
    <t xml:space="preserve">              NEW CODE</t>
  </si>
  <si>
    <t>D4266</t>
  </si>
  <si>
    <t>GUIDED TISSUE REGENERATION - RESORBABLE BARRIER, PER SITE</t>
  </si>
  <si>
    <t>D4267</t>
  </si>
  <si>
    <t>GUIDED TISSUE REGENERATION - NON-RESORBABLE BARRIER, PER SITE (INCLUDES MEMBRANE REMOVAL)</t>
  </si>
  <si>
    <t>D4273</t>
  </si>
  <si>
    <t>AUTOGENOUS CONNECTIVE TISSUE GRAFT PROCEDURE (INCLUDING DONOR AND RECIPIENT SURGICAL SITES) FIRST TOOTH, IMPLANT OR EDENTULOUS TOOTH POSITION IN GRAFT</t>
  </si>
  <si>
    <t>D4275</t>
  </si>
  <si>
    <t>NON-AUTOGENOUS CONNECTIVE TISSUE GRAFT (INCLUDING RECIPIENT SITE AND DONOR MATERIAL) - FIRST TOOTH, IMPLANT, OR EDENTULOUS TOOTH POSITION IN GRAFT</t>
  </si>
  <si>
    <t>D4277</t>
  </si>
  <si>
    <t>FREE SOFT TISSUE GRAFT PROCDURE (INCLUDING RECIPIENT AND DONOR SURGICAL SITES) FIRST TOOTH, IMPLANT, OR EDENTULOUS TOOTH POSITION IN GRAFT</t>
  </si>
  <si>
    <t>D4278</t>
  </si>
  <si>
    <t>FREE SOFT TISSUE GRAFT PROCDURE (INCLUDING RECIPIENT AND DONOR SURGICAL SITES) EACH ADDITIONAL CONTIGUOUS TOOTH, IMPLANT, OR EDENTULOUS TOOTH POSITION IN SAME GRAFT SITE</t>
  </si>
  <si>
    <t>D4283</t>
  </si>
  <si>
    <t>AUTOGENOUS CONNECTIVE TISSUE GRAFT PROCEDURE (INCLUDING DONOR AND RECIPIENT SURGICAL SITES) - EACH ADDITIONAL CONTIGUOUS TOOTH, IMPLANT OR EDENTULOUS TOOTH POSITION IN SAME GRAFT SITE</t>
  </si>
  <si>
    <t>D4285</t>
  </si>
  <si>
    <t>NON-AUTOGENOUS CONNECTIVE TISSUE GRAFT PROCEDURE (INCLUDING RECIPIENT SURGICAL SITE AND DONOR MATERIAL) - EACH ADDITIONAL CONTIGUOUS TOOTH, IMPLANT OR EDENTULOUS TOOTH POSITION IN SAME GRAFT SITE.</t>
  </si>
  <si>
    <t>D4341</t>
  </si>
  <si>
    <t>PERIODONTAL SCALING AND ROOT PLANING - FOUR OR MORE TEETH PER QUADRANT</t>
  </si>
  <si>
    <t>Requires PA if quadrant treated &gt; once (1)  in twenty-four (24) month period.</t>
  </si>
  <si>
    <t>D4342</t>
  </si>
  <si>
    <t>PERIODONTAL SCALING AND ROOT PLANING - ONE TO THREE TEETH PER QUADRANT</t>
  </si>
  <si>
    <t>Requires PA if quadrant  treated &gt; once (1)  in twenty-four (24) month period.</t>
  </si>
  <si>
    <t>D4910</t>
  </si>
  <si>
    <t>PERIODONTAL MAINTENANCE</t>
  </si>
  <si>
    <t>D4999</t>
  </si>
  <si>
    <t>UNSPECIFIED PERIODONTAL PROCEDURE, BY REPORT</t>
  </si>
  <si>
    <t>D5110</t>
  </si>
  <si>
    <t>COMPLETE DENTURE - MAXILLARY</t>
  </si>
  <si>
    <t>8 Years</t>
  </si>
  <si>
    <t>D5120</t>
  </si>
  <si>
    <t>COMPLETE DENTURE - MANDIBULAR</t>
  </si>
  <si>
    <t>D5211</t>
  </si>
  <si>
    <t>MAXILLARY PARTIAL DENTURE - RESIN BASE (INCLUDING RETENTIVE/CLASPING MATERIALS, RESTS, AND TEETH)</t>
  </si>
  <si>
    <t>D5212</t>
  </si>
  <si>
    <t>MANDIBULAR PARTIAL DENTURE - RESIN BASE (INCLUDING RETENTIVE/CLASPING MATERIALS, RESTS, AND TEETH)</t>
  </si>
  <si>
    <t>D5213</t>
  </si>
  <si>
    <t>MAXILLARY PARTIAL DENTURE - CAST METAL FRAMEWORK WITH RESIN DENTURE BASES (INCLUDING RETENTIVE/CLASPING MATERIALS, RESTS AND TEETH)</t>
  </si>
  <si>
    <t>D5214</t>
  </si>
  <si>
    <t>MANDIBULAR PARTIAL DENTURE - CAST METAL FRAMEWORK WITH RESIN DENTURE BASES (INCLUDING RETENTIVE/CLASPING MATERIALS, RESTS AND TEETH)</t>
  </si>
  <si>
    <t>D5225</t>
  </si>
  <si>
    <r>
      <t xml:space="preserve">MAXILLARY PARTIAL DENTURE - FLEXIBLE BASE (INCLUDING </t>
    </r>
    <r>
      <rPr>
        <sz val="10"/>
        <rFont val="MS Sans Serif"/>
      </rPr>
      <t>RETENTIVE/CLASPING MATERIALS, RESTS AND TEETH)</t>
    </r>
  </si>
  <si>
    <t>D5226</t>
  </si>
  <si>
    <r>
      <t xml:space="preserve">MANDIBULAR PARTIAL DENTURE - FLEXIBLE BASE (INCLUDING </t>
    </r>
    <r>
      <rPr>
        <sz val="10"/>
        <rFont val="MS Sans Serif"/>
      </rPr>
      <t>RETENTIVE/CLASPING MATERIALS, RESTS AND TEETH)</t>
    </r>
  </si>
  <si>
    <t>D5410</t>
  </si>
  <si>
    <t>ADJUST COMPLETE DENTURE - MAXILLARY</t>
  </si>
  <si>
    <t>4 Times</t>
  </si>
  <si>
    <t>D5411</t>
  </si>
  <si>
    <r>
      <t>ADJUST</t>
    </r>
    <r>
      <rPr>
        <sz val="11"/>
        <color theme="1"/>
        <rFont val="Calibri"/>
        <family val="2"/>
        <scheme val="minor"/>
      </rPr>
      <t xml:space="preserve"> COMPLETE DENTURE - MANDIBULAR</t>
    </r>
  </si>
  <si>
    <t>D5421</t>
  </si>
  <si>
    <r>
      <t>ADJUST</t>
    </r>
    <r>
      <rPr>
        <sz val="11"/>
        <color theme="1"/>
        <rFont val="Calibri"/>
        <family val="2"/>
        <scheme val="minor"/>
      </rPr>
      <t xml:space="preserve"> PARTIAL DENTURE - MAXILLARY</t>
    </r>
  </si>
  <si>
    <t>D5422</t>
  </si>
  <si>
    <r>
      <t>ADJUST</t>
    </r>
    <r>
      <rPr>
        <sz val="11"/>
        <color theme="1"/>
        <rFont val="Calibri"/>
        <family val="2"/>
        <scheme val="minor"/>
      </rPr>
      <t xml:space="preserve"> PARTIAL DENTURE - MANDIBULAR</t>
    </r>
  </si>
  <si>
    <t>D5511</t>
  </si>
  <si>
    <t>REPAIR BROKEN COMPLETE DENTURE BASE, MANDIBULAR</t>
  </si>
  <si>
    <t>D5512</t>
  </si>
  <si>
    <t>REPAIR BROKEN COMPLETE DENTURE BASE, MAXILLARY</t>
  </si>
  <si>
    <t>D5520</t>
  </si>
  <si>
    <t>REPLACE MISSING OR BROKEN TEETH-COMPLETE DENTURE (EACH TOOTH)</t>
  </si>
  <si>
    <t>D5611</t>
  </si>
  <si>
    <t>REPAIR RESIN PARTIAL DENTURE BASE, MANDIBULAR</t>
  </si>
  <si>
    <t>D5612</t>
  </si>
  <si>
    <t>REPAIR RESIN PARTIAL DENTURE BASE, MAXILLARY</t>
  </si>
  <si>
    <t>D5621</t>
  </si>
  <si>
    <t>REPAIR CAST PARTIAL FRAMEWORK, MANDIBULAR</t>
  </si>
  <si>
    <t>D5622</t>
  </si>
  <si>
    <t>REPAIR CAST PARTIAL FRAMEWORK, MAXILLARY</t>
  </si>
  <si>
    <t>D5630</t>
  </si>
  <si>
    <t>REPAIR OR REPLACE BROKEN RETENTIVE/CLASPING MATERIALS - PER TOOTH</t>
  </si>
  <si>
    <t>D5640</t>
  </si>
  <si>
    <t>REPLACE BROKEN TEETH - PER TOOTH</t>
  </si>
  <si>
    <t>D5650</t>
  </si>
  <si>
    <t>ADD TOOTH TO EXISTING PARTIAL DENTURE</t>
  </si>
  <si>
    <t>D5660</t>
  </si>
  <si>
    <r>
      <t>ADD CLASP TO EXISTING PARTIAL DENTURE</t>
    </r>
    <r>
      <rPr>
        <sz val="11"/>
        <color theme="1"/>
        <rFont val="Calibri"/>
        <family val="2"/>
        <scheme val="minor"/>
      </rPr>
      <t xml:space="preserve"> - PER TOOTH</t>
    </r>
  </si>
  <si>
    <t>D5710</t>
  </si>
  <si>
    <t>REBASE COMPLETE MAXILLARY DENTURE</t>
  </si>
  <si>
    <t>D5711</t>
  </si>
  <si>
    <t>REBASE COMPLETE MANDIBULAR DENTURE</t>
  </si>
  <si>
    <t>D5720</t>
  </si>
  <si>
    <t>REBASE MAXILLARY PARTIAL DENTURE</t>
  </si>
  <si>
    <t>D5721</t>
  </si>
  <si>
    <t>REBASE MANDIBULAR PARTIAL DENTURE</t>
  </si>
  <si>
    <t>D5730</t>
  </si>
  <si>
    <r>
      <t>RELINE COMPLETE MAXILLARY DENTURE (</t>
    </r>
    <r>
      <rPr>
        <sz val="10"/>
        <rFont val="MS Sans Serif"/>
      </rPr>
      <t>DIRECT)</t>
    </r>
  </si>
  <si>
    <t>D5731</t>
  </si>
  <si>
    <r>
      <t>RELINE LOWER COMPLETE MANDIBULAR DENTURE (</t>
    </r>
    <r>
      <rPr>
        <sz val="10"/>
        <rFont val="MS Sans Serif"/>
      </rPr>
      <t>DIRECT)</t>
    </r>
  </si>
  <si>
    <t>D5740</t>
  </si>
  <si>
    <r>
      <t>RELINE MAXILLARY PARTIAL DENTURE (</t>
    </r>
    <r>
      <rPr>
        <sz val="10"/>
        <rFont val="MS Sans Serif"/>
      </rPr>
      <t>DIRECT)</t>
    </r>
  </si>
  <si>
    <t>D5741</t>
  </si>
  <si>
    <r>
      <t>RELINE MANDIBULAR PARTIAL DENTURE (</t>
    </r>
    <r>
      <rPr>
        <sz val="10"/>
        <rFont val="MS Sans Serif"/>
      </rPr>
      <t>DIRECT)</t>
    </r>
  </si>
  <si>
    <t>D5750</t>
  </si>
  <si>
    <r>
      <t>RELINE COMPLETE MAXILLARY DENTURE (</t>
    </r>
    <r>
      <rPr>
        <sz val="10"/>
        <rFont val="MS Sans Serif"/>
      </rPr>
      <t>INDIRECT)</t>
    </r>
  </si>
  <si>
    <t>D5751</t>
  </si>
  <si>
    <r>
      <t>RELINE COMPLETE MANDIBULAR DENTURE (</t>
    </r>
    <r>
      <rPr>
        <sz val="10"/>
        <rFont val="MS Sans Serif"/>
      </rPr>
      <t>INDIRECT)</t>
    </r>
  </si>
  <si>
    <t>D5760</t>
  </si>
  <si>
    <r>
      <t>RELINE MAXILLARY PARTIAL DENTURE (</t>
    </r>
    <r>
      <rPr>
        <sz val="10"/>
        <rFont val="MS Sans Serif"/>
      </rPr>
      <t>INDIRECT)</t>
    </r>
  </si>
  <si>
    <t>D5761</t>
  </si>
  <si>
    <r>
      <t>RELINE MANDIBULAR PARTIAL DENTURE (</t>
    </r>
    <r>
      <rPr>
        <sz val="10"/>
        <rFont val="MS Sans Serif"/>
      </rPr>
      <t>INDIRECT)</t>
    </r>
  </si>
  <si>
    <t>D5820</t>
  </si>
  <si>
    <r>
      <t xml:space="preserve">INTERIM PARTIAL DENTURE </t>
    </r>
    <r>
      <rPr>
        <sz val="10"/>
        <rFont val="MS Sans Serif"/>
      </rPr>
      <t>(INCLUDING RETENTIVE/CLASPING MATERIAL, RESTS, AND TEETH) MAXILLARY</t>
    </r>
  </si>
  <si>
    <t>D5821</t>
  </si>
  <si>
    <r>
      <t xml:space="preserve">INTERIM PARTIAL DENTURE </t>
    </r>
    <r>
      <rPr>
        <sz val="10"/>
        <rFont val="MS Sans Serif"/>
      </rPr>
      <t xml:space="preserve">(INCLUDING RETENTIVE/CLASPING MATERIAL, RESTS, AND TEETH), MANDIBULAR </t>
    </r>
  </si>
  <si>
    <t>D5850</t>
  </si>
  <si>
    <t>TISSUE CONDITIONING, MAXILLARY</t>
  </si>
  <si>
    <t>D5851</t>
  </si>
  <si>
    <t>TISSUE CONDITIONING, MANDIBULAR</t>
  </si>
  <si>
    <t>D5899</t>
  </si>
  <si>
    <t>UNSPECIFIED REMOVABLE PROSTHODONTIC PROCEDURE, BY REPORT</t>
  </si>
  <si>
    <t>D5911</t>
  </si>
  <si>
    <t>FACIAL MOULAGE (SECTIONAL)</t>
  </si>
  <si>
    <t>D5912</t>
  </si>
  <si>
    <t>FACIAL MOULAGE (COMPLETE)</t>
  </si>
  <si>
    <t>D5913</t>
  </si>
  <si>
    <t>NASAL PROSTHESIS</t>
  </si>
  <si>
    <t>D5914</t>
  </si>
  <si>
    <t>AURICULAR PROSTHESIS</t>
  </si>
  <si>
    <t>D5915</t>
  </si>
  <si>
    <t>ORBITAL PROSTHESIS</t>
  </si>
  <si>
    <t>D5916</t>
  </si>
  <si>
    <t>OCULAR PROSTHESIS</t>
  </si>
  <si>
    <t>D5919</t>
  </si>
  <si>
    <t>FACIAL PROSTHESIS</t>
  </si>
  <si>
    <t>6 Times</t>
  </si>
  <si>
    <t>2 Months</t>
  </si>
  <si>
    <t>D5922</t>
  </si>
  <si>
    <t>NASAL SEPTAL PROSTHESIS</t>
  </si>
  <si>
    <t>D5923</t>
  </si>
  <si>
    <t>OCULAR PROSTHESIS, INTERIM</t>
  </si>
  <si>
    <t>D5924</t>
  </si>
  <si>
    <t>CRANIAL PROSTHESIS</t>
  </si>
  <si>
    <t>D5925</t>
  </si>
  <si>
    <t>FACIAL AUGMENTATION IMPLANT PROSTHESIS</t>
  </si>
  <si>
    <t>D5926</t>
  </si>
  <si>
    <t>NASAL PROSTHESIS, REPLACEMENT</t>
  </si>
  <si>
    <t>D5927</t>
  </si>
  <si>
    <t>AURICULAR PROSTHESIS, REPLACEMENT</t>
  </si>
  <si>
    <t>D5928</t>
  </si>
  <si>
    <t>ORBITAL PROSTHESIS, REPLACEMENT</t>
  </si>
  <si>
    <t>D5929</t>
  </si>
  <si>
    <t>FACIAL PROSTHESIS, REPLACEMENT</t>
  </si>
  <si>
    <t>D5931</t>
  </si>
  <si>
    <t>OBTURATOR PROSTHESIS, SURGICAL</t>
  </si>
  <si>
    <t>D5932</t>
  </si>
  <si>
    <t>OBTURATOR PROSTHESIS, DEFINITIVE</t>
  </si>
  <si>
    <t>D5933</t>
  </si>
  <si>
    <t>OBTURATOR PROSTHESIS, MODIFICATION</t>
  </si>
  <si>
    <t>D5934</t>
  </si>
  <si>
    <t>MANDIBULAR RESECTION PROSTHESIS WITH GUIDE FLANGE</t>
  </si>
  <si>
    <t>D5935</t>
  </si>
  <si>
    <t>MANDIBULAR RESECTION PROSTHESIS WITHOUT GUIDE FLANGE</t>
  </si>
  <si>
    <t>D5936</t>
  </si>
  <si>
    <t>OBTURATOR/PROSTHESIS, INTERIM</t>
  </si>
  <si>
    <t>D5937</t>
  </si>
  <si>
    <t>TRISMUS APPLIANCE (NOT FOR TMD TREATMENT)</t>
  </si>
  <si>
    <t>D5951</t>
  </si>
  <si>
    <t>FEEDING AID</t>
  </si>
  <si>
    <t>D5952</t>
  </si>
  <si>
    <t>SPEECH AID PROSTHESIS, PEDIATRIC</t>
  </si>
  <si>
    <t>D5953</t>
  </si>
  <si>
    <t>SPEECH AID PROSTHESIS, ADULT</t>
  </si>
  <si>
    <t>D5954</t>
  </si>
  <si>
    <t>PALATAL AUGMENTATION PROSTHESIS</t>
  </si>
  <si>
    <t>D5955</t>
  </si>
  <si>
    <t>PALATAL LIFT PROSTHESIS, DEFINITIVE</t>
  </si>
  <si>
    <t>D5958</t>
  </si>
  <si>
    <t>PALATAL LIFT PROSTHESIS, INTERIM</t>
  </si>
  <si>
    <t>D5959</t>
  </si>
  <si>
    <t>PALATAL LIFT PROSTHESIS, MODIFICATION</t>
  </si>
  <si>
    <t>D5960</t>
  </si>
  <si>
    <t>SPEECH AID PROSTHESIS, MODIFICATION</t>
  </si>
  <si>
    <t>D5982</t>
  </si>
  <si>
    <t>SURGICAL STENT</t>
  </si>
  <si>
    <t>D5983</t>
  </si>
  <si>
    <t>RADIATION CARRIER</t>
  </si>
  <si>
    <t>D5984</t>
  </si>
  <si>
    <t>RADIATION SHIELD</t>
  </si>
  <si>
    <t>D5985</t>
  </si>
  <si>
    <t>RADIATION CONE LOCATOR</t>
  </si>
  <si>
    <t>D5986</t>
  </si>
  <si>
    <t>FLUORIDE GEL CARRIER</t>
  </si>
  <si>
    <t>D5987</t>
  </si>
  <si>
    <t>COMMISSURE SPLINT</t>
  </si>
  <si>
    <t>D5988</t>
  </si>
  <si>
    <t>SURGICAL SPLINT</t>
  </si>
  <si>
    <t>D5999</t>
  </si>
  <si>
    <t>UNSPECIFIED MAXILLOFACIAL PROSTHESIS, BY REPORT</t>
  </si>
  <si>
    <t>D6010</t>
  </si>
  <si>
    <t>SURGICAL PLACEMENT OF IMPLANT BODY</t>
  </si>
  <si>
    <t xml:space="preserve">Once </t>
  </si>
  <si>
    <t>D6013</t>
  </si>
  <si>
    <t>SURGICAL PLACEMENT OF MINI IMPLANT</t>
  </si>
  <si>
    <t>D6055</t>
  </si>
  <si>
    <t>CONNECTING BAR - IMPLANT SUPPORTED OR ABUTMENT SUPPORTED</t>
  </si>
  <si>
    <t>D6056</t>
  </si>
  <si>
    <t>PREFABRICATED ABUTMENT - INCLUDES MODIFICATION AND PLACEMENT</t>
  </si>
  <si>
    <t>D6057</t>
  </si>
  <si>
    <t>CUSTOM FABRICATED ABUTMENT - INCLUDES PLACEMENT</t>
  </si>
  <si>
    <t>D6058</t>
  </si>
  <si>
    <t>ABUTMENT SUPPORTED PORCELAIN/CERAMIC CROWN</t>
  </si>
  <si>
    <t>D6059</t>
  </si>
  <si>
    <t>ABUTMENT SUPPORTED PORCELAIN FUSED TO METAL CROWN (HIGH NOBLE METAL)</t>
  </si>
  <si>
    <t>D6060</t>
  </si>
  <si>
    <t>ABUTMENT SUPPORTED PORCELAIN FUSED TO METAL CROWN (PREDOMINANTLY BASE METAL)</t>
  </si>
  <si>
    <t>D6061</t>
  </si>
  <si>
    <t>ABUTMENT SUPPORTED PORCELAIN FUSED TO METAL CROWN (NOBLE METAL)</t>
  </si>
  <si>
    <t>D6062</t>
  </si>
  <si>
    <t>ABUTMENT SUPPORTED CAST METAL CROWN (HIGH NOBLE METAL)</t>
  </si>
  <si>
    <t>D6063</t>
  </si>
  <si>
    <t>ABUTMENT SUPPORTED CAST METAL CROWN (PREDOMINATELY BASE METAL)</t>
  </si>
  <si>
    <t>D6064</t>
  </si>
  <si>
    <t>ABUTMENT SUPPORTED CAST METAL CROWN (NOBLE METAL)</t>
  </si>
  <si>
    <t>D6065</t>
  </si>
  <si>
    <t>IMPLANT SUPPORTED PORCELAIN/CERAMIC CROWN</t>
  </si>
  <si>
    <t>D6066</t>
  </si>
  <si>
    <t>IMPLANT SUPPORTED CROWN - PORCELAIN FUSED TO HIGH NOBLE ALLOYS</t>
  </si>
  <si>
    <t>D6067</t>
  </si>
  <si>
    <t>IMPLANT SUPPORTED CROWN - HIGH NOBLE ALLOYS</t>
  </si>
  <si>
    <t>D6081</t>
  </si>
  <si>
    <t>SCALING AND DEBRIDEMENT IN THE PRESENCE OF INFLAMMATION OR MUCOSITIS OF A SINGLE IMPLANT, INCLUDING CLEANING ON THE IMPLANT SURFACES, WITHOUT FLAP ENTRY AND CLOSURE</t>
  </si>
  <si>
    <t>D6090</t>
  </si>
  <si>
    <t>REPAIR IMPLANT SUPPORTED PROSTHESIS</t>
  </si>
  <si>
    <t>D6091</t>
  </si>
  <si>
    <t>REPLACEMENT OF REPLACEABLE PART OF SEMI-PRECISION OR PRECISION ATTACHMENT (MALE OR FEMALE COMPONENT) OF IMPLANT/ABUTMENT SUPPORTED POSTHESIS, PER ATTACHMENT</t>
  </si>
  <si>
    <t>D6092</t>
  </si>
  <si>
    <t>RE-CEMENT OR RE-BOND IMPLANT/ABUTMENT SUPPORTED FIXED PARTIAL DENTURE</t>
  </si>
  <si>
    <t>D6093</t>
  </si>
  <si>
    <t>RE-CEMENT OR RE-BOND IMPLANT/ABUTMENT SUPPORTED CROWN</t>
  </si>
  <si>
    <t>D6094</t>
  </si>
  <si>
    <t>ABUTMENT SUPPORTED CROWN  - TITANIUM AND TITANIUM ALLOYS</t>
  </si>
  <si>
    <t>D6095</t>
  </si>
  <si>
    <t>REPAIR IMPLANT ABUTMENT</t>
  </si>
  <si>
    <t>D6096</t>
  </si>
  <si>
    <t>REMOVE BROKEN IMPLANT RETAINING SCREW</t>
  </si>
  <si>
    <t>D6100</t>
  </si>
  <si>
    <t xml:space="preserve">SURGICAL REMOVAL OF IMPLANT BODY </t>
  </si>
  <si>
    <t>D6101</t>
  </si>
  <si>
    <t>DEBRIDEMENT OF A PERI-IMPLANT DEFECT OR DEFECTS SURROUNDING A SINGLE IMPLANT, AND SURFACE CLEANING OF THE EXPOSED IMPLANT SURFACES, INCLUDING FLAP ENTRY AND CLOSURE</t>
  </si>
  <si>
    <t>D6102</t>
  </si>
  <si>
    <t>DEBRIDEMENT AND OSSEOUS CONTOURING OF A PERI-IMPLANT DEFECT OR DEFECTS SURROUNDING A SINGLE IMPLANT AND INCLUDES SURFACE CLEANING OF THE EXPOSED IMPLANT SURFACES, INCLUDING FLAP ENTRY AND CLOSURE</t>
  </si>
  <si>
    <t>D6103</t>
  </si>
  <si>
    <t>BONE GRAFT FOR REPAIR OF PERI-IMPLANT DEFECT - DOES NOT INCLUDE FLAP ENTRY AND CLOSURE</t>
  </si>
  <si>
    <t>D6104</t>
  </si>
  <si>
    <t>BONE GRAFT AT TIME OF IMPLANT PLACEMENT</t>
  </si>
  <si>
    <t>D6106</t>
  </si>
  <si>
    <t>GUIDED TISSUE REGENERATION, RESORBABLE BARRIER, PER IMPLANT</t>
  </si>
  <si>
    <t>NEW CODE</t>
  </si>
  <si>
    <t>D6107</t>
  </si>
  <si>
    <t>GUIDED TISSUE REGENERATION, NON-RESORBABLE BARRIER, PER IMPLANT</t>
  </si>
  <si>
    <t>D6110</t>
  </si>
  <si>
    <t>IMPLANT/ABUTMENT SUPPORTED REMOVABLE DENTURE FOR EDENTULOUS ARCH - MAXILLARY</t>
  </si>
  <si>
    <t>D6111</t>
  </si>
  <si>
    <t>IMPLANT/ABUTMENT SUPPORTED REMOVABLE DENTURE FOR EDENTULOUS ARCH - MANDIBULAR</t>
  </si>
  <si>
    <t>D6112</t>
  </si>
  <si>
    <t>IMPLANT/ABUTMENT SUPPORTED REMOVABLE DENTURE FOR PARTIALLY EDENTULOUS ARCH - MAXILLARY</t>
  </si>
  <si>
    <t>D6113</t>
  </si>
  <si>
    <t>IMPLANT/ABUTMENT SUPPORTED REMOVABLE DENTURE FOR PARTIALLY EDENTULOUS ARCH - MANDIBULAR</t>
  </si>
  <si>
    <t>D6190</t>
  </si>
  <si>
    <t>RADIOGRAPHIC/SURGICAL IMPLANT INDEX, BY REPORT</t>
  </si>
  <si>
    <t>D6191</t>
  </si>
  <si>
    <t>SEMI-PRECISION ABUTMENT - PLACEMENT</t>
  </si>
  <si>
    <t>D6192</t>
  </si>
  <si>
    <t>SEMI-PRECISION ATTACHMENT - PLACEMENT</t>
  </si>
  <si>
    <t>D6199</t>
  </si>
  <si>
    <t>UNSPECIFIED IMPLANT PROCEDURE, BY REPORT</t>
  </si>
  <si>
    <t>D6210</t>
  </si>
  <si>
    <t>PONTIC - CAST HIGH NOBLE METAL</t>
  </si>
  <si>
    <t>D6211</t>
  </si>
  <si>
    <t>PONTIC - CAST PREDOMINANTLY BASE METAL</t>
  </si>
  <si>
    <t>D6212</t>
  </si>
  <si>
    <t>PONTIC - CAST NOBLE METAL</t>
  </si>
  <si>
    <t>D6214</t>
  </si>
  <si>
    <t>PONTIC - TITANIUM AND TITANIUM ALLOYS</t>
  </si>
  <si>
    <t>D6240</t>
  </si>
  <si>
    <t>PONTIC - PORCELAIN FUSED TO HIGH NOBLE METAL</t>
  </si>
  <si>
    <t>D6241</t>
  </si>
  <si>
    <t>PONTIC - PORCELAIN FUSED TO PREDOMINANTLY BASE METAL</t>
  </si>
  <si>
    <t>D6242</t>
  </si>
  <si>
    <t>PONTIC - PORCELAIN FUSED TO NOBLE METAL</t>
  </si>
  <si>
    <t>D6243</t>
  </si>
  <si>
    <t>PONTIC - PORCELAIN FUSED TO TITANIUM AND TITANIUM ALLOYS</t>
  </si>
  <si>
    <t>D6245</t>
  </si>
  <si>
    <t>PONTIC - PORCELAIN/CERAMIC</t>
  </si>
  <si>
    <t>D6250</t>
  </si>
  <si>
    <t>PONTIC - RESIN WITH HIGH NOBLE METAL</t>
  </si>
  <si>
    <t>D6251</t>
  </si>
  <si>
    <t>PONTIC - RESIN WITH PREDOMINANTLY BASE METAL</t>
  </si>
  <si>
    <t>D6252</t>
  </si>
  <si>
    <t>PONTIC - RESIN WITH NOBLE METAL</t>
  </si>
  <si>
    <t>D6545</t>
  </si>
  <si>
    <t>RETAINER - CAST METAL FOR RESIN BONDED FIXED PROSTHESIS</t>
  </si>
  <si>
    <t>D6720</t>
  </si>
  <si>
    <t>RETAINER CROWN - RESIN WITH HIGH NOBLE METAL</t>
  </si>
  <si>
    <t>D6721</t>
  </si>
  <si>
    <t>RETAINER CROWN - RESIN WITH PREDOMINANTLY BASE METAL</t>
  </si>
  <si>
    <t>D6722</t>
  </si>
  <si>
    <t>RETAINER CROWN - RESIN WITH NOBLE METAL</t>
  </si>
  <si>
    <t>D6740</t>
  </si>
  <si>
    <t>RETAINER CROWN - PORCELAIN/CERAMIC</t>
  </si>
  <si>
    <t>D6750</t>
  </si>
  <si>
    <t>RETAINER CROWN - PORCELAIN FUSED TO HIGH NOBLE METAL</t>
  </si>
  <si>
    <t>D6751</t>
  </si>
  <si>
    <t>RETAINER CROWN - PORCELAIN FUSED TO PREDOMINANTLY BASE METAL</t>
  </si>
  <si>
    <t>D6752</t>
  </si>
  <si>
    <t>RETAINER CROWN - PORCELAIN FUSED TO NOBLE METAL</t>
  </si>
  <si>
    <t>D6753</t>
  </si>
  <si>
    <t>RETAINER CROWN - PORCELAIN FUSED TO TITANIUM AND TITANIUM ALLOYS</t>
  </si>
  <si>
    <t>D6780</t>
  </si>
  <si>
    <t>RETAINER CROWN - 3/4 CAST HIGH NOBLE METAL</t>
  </si>
  <si>
    <t>D6781</t>
  </si>
  <si>
    <t>RETAINER CROWN - 3/4 CAST PREDOMINATELY BASE METAL</t>
  </si>
  <si>
    <t>D6782</t>
  </si>
  <si>
    <t>RETAINER CROWN - 3/4 CAST NOBLE METAL</t>
  </si>
  <si>
    <t>D6783</t>
  </si>
  <si>
    <t>RETAINER CROWN - 3/4 PORCELAIN/CERAMIC</t>
  </si>
  <si>
    <t>D6784</t>
  </si>
  <si>
    <t>RETAINER CROWN - 3/4 TITANIUM AND TITANIUM ALLOYS</t>
  </si>
  <si>
    <t>D6790</t>
  </si>
  <si>
    <t>RETAINER CROWN - FULL CAST HIGH NOBLE METAL</t>
  </si>
  <si>
    <t>D6791</t>
  </si>
  <si>
    <t>RETAINER CROWN - FULL CAST PREDOMINANTLY BASE METAL</t>
  </si>
  <si>
    <t>D6792</t>
  </si>
  <si>
    <t>RETAINER CROWN - FULL CAST NOBLE METAL</t>
  </si>
  <si>
    <t>D6794</t>
  </si>
  <si>
    <t>RETAINER CROWN - TITANIUM AND TITANIUM ALLOYS</t>
  </si>
  <si>
    <t>D6930</t>
  </si>
  <si>
    <t>CEMENT OR RE-BOND FIXED PARTIAL DENTURE</t>
  </si>
  <si>
    <t>D6980</t>
  </si>
  <si>
    <t>FIXED PARTIAL DENTURE REPAIR NECESSITATED BY RESTORATIVE MATERIAL FAILURE, BY REPORT</t>
  </si>
  <si>
    <t>D6999</t>
  </si>
  <si>
    <t>UNSPECIFIED FIXED PROSTHODONTIC PROCEDURE, BY REPORT</t>
  </si>
  <si>
    <t>D7111</t>
  </si>
  <si>
    <t>EXTRACTION, CORONAL REMNANTS -  PRIMARY TOOTH</t>
  </si>
  <si>
    <t>D7140</t>
  </si>
  <si>
    <t>EXTRACTION, ERUPTED TOOTH OR EXPOSED ROOT (ELEVATION AND/OR FORCEPS REMOVAL)</t>
  </si>
  <si>
    <t>D7210</t>
  </si>
  <si>
    <r>
      <t>EXTRACTION,</t>
    </r>
    <r>
      <rPr>
        <sz val="11"/>
        <color theme="1"/>
        <rFont val="Calibri"/>
        <family val="2"/>
        <scheme val="minor"/>
      </rPr>
      <t xml:space="preserve"> ERUPTED TOOTH REQUIRING REMOVAL OF BONE AND/OR SECTIONING OF TOOTH, AND INCLUDING ELEVATION OF MUCOPERIOSTEAL FLAP IF INDICATED</t>
    </r>
  </si>
  <si>
    <t>if &gt; 4 in year</t>
  </si>
  <si>
    <t>10</t>
  </si>
  <si>
    <t>D7220</t>
  </si>
  <si>
    <t>REMOVAL OF IMPACTED TOOTH - SOFT TISSUE</t>
  </si>
  <si>
    <t>D7230</t>
  </si>
  <si>
    <t>REMOVAL OF IMPACTED TOOTH - PARTIALLY BONY</t>
  </si>
  <si>
    <t>D7240</t>
  </si>
  <si>
    <t>REMOVAL OF IMPACTED TOOTH - COMPLETELY BONY</t>
  </si>
  <si>
    <t>D7241</t>
  </si>
  <si>
    <t>REMOVAL OF IMPACTED TOOTH - COMPLETELY BONY, WITH UNUSUAL SURGICAL COMPLICATIONS</t>
  </si>
  <si>
    <t>30</t>
  </si>
  <si>
    <t>D7250</t>
  </si>
  <si>
    <t>REMOVAL OF RESIDUAL TOOTH ROOTS (CUTTING PROCEDURE)</t>
  </si>
  <si>
    <t>D7260</t>
  </si>
  <si>
    <t>OROANTRAL FISTULA CLOSURE</t>
  </si>
  <si>
    <t>14</t>
  </si>
  <si>
    <t>D7261</t>
  </si>
  <si>
    <t>PRIMARY CLOSURE OF A SINUS PERFORATION</t>
  </si>
  <si>
    <t>D7270</t>
  </si>
  <si>
    <t>TOOTH RE-IMPLANTATION AND/OR STABILIZATION OF ACCIDENTALLY EVULSED OR DISPLACED TOOTH</t>
  </si>
  <si>
    <t>D7272</t>
  </si>
  <si>
    <t>TOOTH TRANSPLANTATION (INCLUDES RE-IMPLANTATION FROM ONE SITE TO ANOTHER AND SPLINTING AND/OR STABILIZATION)</t>
  </si>
  <si>
    <t>D7280</t>
  </si>
  <si>
    <r>
      <t>EXPOSURE</t>
    </r>
    <r>
      <rPr>
        <sz val="11"/>
        <color theme="1"/>
        <rFont val="Calibri"/>
        <family val="2"/>
        <scheme val="minor"/>
      </rPr>
      <t xml:space="preserve"> OF AN UNERUPTED TOOTH</t>
    </r>
  </si>
  <si>
    <t>D7283</t>
  </si>
  <si>
    <t>PLACEMENT OF DEVICE TO FACILITATE ERUPTION OF IMPACTED TOOTH</t>
  </si>
  <si>
    <t>D7285</t>
  </si>
  <si>
    <t>INCISIONAL BIOPSY OF ORAL TISSUE - HARD (BONE, TOOTH)</t>
  </si>
  <si>
    <t>D7286</t>
  </si>
  <si>
    <t>INCISIONAL BIOPSY OF ORAL TISSUE - SOFT</t>
  </si>
  <si>
    <t>D7290</t>
  </si>
  <si>
    <t>SURGICAL REPOSITIONING OF TEETH</t>
  </si>
  <si>
    <t>60</t>
  </si>
  <si>
    <t>D7310</t>
  </si>
  <si>
    <t>ALVEOLOPLASTY IN CONJUNCTION WITH EXTRACTIONS - FOUR OR MORE TEETH OR TOOTH SPACES, PER QUADRANT</t>
  </si>
  <si>
    <t>D7311</t>
  </si>
  <si>
    <t>ALVEOLOPLASTY IN CONJUNCTION WITH EXTRACTIONS - ONE TO THREE TEETH OR TOOTH SPACES, PER QUADRANT</t>
  </si>
  <si>
    <t>D7320</t>
  </si>
  <si>
    <t>ALVEOLOPLASTY NOT IN CONJUNCTION WITH EXTRACTIONS - FOUR OR MORE TEETH OR TOOTH SPACES, PER QUADRANT</t>
  </si>
  <si>
    <t>D7321</t>
  </si>
  <si>
    <t>ALVEOLOPLASTY NOT IN CONJUNCTION WITH EXTRACTIONS - ONE TO THREE TEETH OR TOOTH SPACES, PER QUADRANT</t>
  </si>
  <si>
    <t>D7340</t>
  </si>
  <si>
    <r>
      <t>VESTIBULOPLASTY - RIDGE EXTENSION (SECOND</t>
    </r>
    <r>
      <rPr>
        <sz val="11"/>
        <color theme="1"/>
        <rFont val="Calibri"/>
        <family val="2"/>
        <scheme val="minor"/>
      </rPr>
      <t>ARY EPITHELIALIZATION)</t>
    </r>
  </si>
  <si>
    <t>D7350</t>
  </si>
  <si>
    <t>VESTIBULOPLASTY - RIDGE EXTENSION (INCLUDING SOFT TISSUE GRAFTS, MUSCLE REATTACHMENTS, REVISION OF SOFT TISSUE ATTACHMENT AND MANAGEMENT OF HYPERTROPHIED AND HYPERPLASTIC TISSUE)</t>
  </si>
  <si>
    <t>D7410</t>
  </si>
  <si>
    <t>EXCISION OF BENIGN LESION UP TO 1.25 CM</t>
  </si>
  <si>
    <t>D7411</t>
  </si>
  <si>
    <t>EXCISION OF BENIGN LESION GREATER THAN 1.25 CM</t>
  </si>
  <si>
    <t>D7412</t>
  </si>
  <si>
    <t>EXCISION OF BENIGN LESION, COMPLICATED</t>
  </si>
  <si>
    <t>D7413</t>
  </si>
  <si>
    <t>EXCISION OF MALIGNANT LESION UP TO 1.25 CM</t>
  </si>
  <si>
    <t>D7414</t>
  </si>
  <si>
    <t>EXCISION OF MALIGNANT LESION GREATER THAN 1.25 CM</t>
  </si>
  <si>
    <t>D7415</t>
  </si>
  <si>
    <t>EXCISION OF MALIGNANT LESION, COMPLICATED</t>
  </si>
  <si>
    <t>D7440</t>
  </si>
  <si>
    <t>EXCISION OF MALIGNANT TUMOR-LESION DIAMETER UP TO 1.25 CM</t>
  </si>
  <si>
    <t>D7441</t>
  </si>
  <si>
    <t>EXCISION OF MALIGNANT TUMOR - LESION DIAMETER GREATER THAN 1.25 CM</t>
  </si>
  <si>
    <t>D7450</t>
  </si>
  <si>
    <t>REMOVAL OF BENIGN ODONTOGENIC CYST OR TUMOR - LESION DIAMETER UP T0 1.25 CM</t>
  </si>
  <si>
    <t>D7451</t>
  </si>
  <si>
    <t>REMOVAL OF BENIGN ODONTOGENIC CYST OR TUMOR - LESION DIAMETER GREATER THAN 1.25 CM</t>
  </si>
  <si>
    <t>D7460</t>
  </si>
  <si>
    <t>REMOVAL OF BENIGN NONODONTOGENIC CYST OR TUMOR - LESION DIAMETER UP TO 1.25 CM</t>
  </si>
  <si>
    <t>D7461</t>
  </si>
  <si>
    <t>REMOVAL OF BENIGN NONODONTOGENIC CYST OR TUMOR - LESION DIAMETER GREATER THAN 1.25 CM</t>
  </si>
  <si>
    <t>D7465</t>
  </si>
  <si>
    <t>DESTRUCTION OF LESION(S) BY PHYSICAL OR CHEMICAL METHODS, BY REPORT</t>
  </si>
  <si>
    <t>D7471</t>
  </si>
  <si>
    <t>REMOVAL OF LATERAL EXOSTOSIS (MAXILLA OR MANDIBLE)</t>
  </si>
  <si>
    <t>21</t>
  </si>
  <si>
    <t>D7472</t>
  </si>
  <si>
    <t>REMOVAL OF TORUS PALATINUS</t>
  </si>
  <si>
    <t>D7473</t>
  </si>
  <si>
    <t>REMOVAL OF TORUS MANDIBULARIS</t>
  </si>
  <si>
    <t>D7485</t>
  </si>
  <si>
    <t>REDUCTION OF OSSEOUS TUBEROSITY</t>
  </si>
  <si>
    <t>D7490</t>
  </si>
  <si>
    <t>RADICAL RESECTION OF MAXILLA OR MANDIBLE</t>
  </si>
  <si>
    <t>180</t>
  </si>
  <si>
    <t>D7510</t>
  </si>
  <si>
    <t>INCISION AND DRAINAGE OF ABSCESS-INTRAORAL SOFT TISSUE</t>
  </si>
  <si>
    <t>D7511</t>
  </si>
  <si>
    <t>INCISION AND DRAINAGE OF ABSCESS - INTRAORAL SOFT TISSUE - COMPLICATED (INCLUDES DRAINAGE OF MULTIPLE FASCIAL SPACES)</t>
  </si>
  <si>
    <t>D7520</t>
  </si>
  <si>
    <t>INCISION AND DRAINAGE OF ABSCESS-EXTRAORAL SOFT TISSUE</t>
  </si>
  <si>
    <t>D7521</t>
  </si>
  <si>
    <t>INCISION AND DRAINAGE OF ABSCESS - EXTRAORAL SOFT TISSUE - COMPLICATED (INCLUDES DRAINAGE OF MULTIPLE FASCIAL SPACES)</t>
  </si>
  <si>
    <t>D7530</t>
  </si>
  <si>
    <t>REMOVAL OF FOREIGN BODY FROM MUCOSA, SKIN, OR SUBCUTANEOUS ALVEOLAR TISSUE</t>
  </si>
  <si>
    <t>D7540</t>
  </si>
  <si>
    <t>REMOVAL OF REACTION-PRODUCING FOREIGN BODIES - MUSCULOSKELETAL SYSTEM</t>
  </si>
  <si>
    <t>90</t>
  </si>
  <si>
    <t>D7550</t>
  </si>
  <si>
    <t>PARTIAL OSTECTOMY/SEQUESTRECTOMY FOR REMOVAL OF NON-VITAL BONE</t>
  </si>
  <si>
    <t>D7560</t>
  </si>
  <si>
    <t>MAXILLARY SINUSOTOMY FOR REMOVAL OF TOOTH FRAGMENT OR FOREIGN BODY</t>
  </si>
  <si>
    <t>D7610</t>
  </si>
  <si>
    <t>MAXILLA - OPEN REDUCTION (TEETH IMMOBILIZED IF PRESENT)</t>
  </si>
  <si>
    <t>D7620</t>
  </si>
  <si>
    <t>MAXILLA - CLOSED REDUCTION (TEETH IMMOBILIZED IF PRESENT)</t>
  </si>
  <si>
    <t>D7630</t>
  </si>
  <si>
    <t>MANDIBLE - OPEN REDUCTION (TEETH IMMOBILIZED IF PRESENT)</t>
  </si>
  <si>
    <t>D7640</t>
  </si>
  <si>
    <t>MANDIBLE - CLOSED REDUCTION (TEETH IMMOBILIZED IF PRESENT)</t>
  </si>
  <si>
    <t>D7650</t>
  </si>
  <si>
    <t>MALAR AND/OR ZYGOMATIC ARCH - OPEN REDUCTION</t>
  </si>
  <si>
    <t>D7660</t>
  </si>
  <si>
    <t>MALAR AND/OR ZYGOMATIC ARCH - CLOSED REDUCTION</t>
  </si>
  <si>
    <t>D7670</t>
  </si>
  <si>
    <t>ALVEOLUS - CLOSED REDUCTION, MAY INCLUDE STABILIZATION OF TEETH</t>
  </si>
  <si>
    <t>D7671</t>
  </si>
  <si>
    <t>ALVEOLUS - OPEN REDUCTION, MAY INCLUDE STABILIZATION OF TEETH</t>
  </si>
  <si>
    <t>D7680</t>
  </si>
  <si>
    <t>FACIAL BONES - COMPLICATED REDUCTION WITH FIXATION AND MULTIPLE SURGICAL APPROACHES</t>
  </si>
  <si>
    <t>D7710</t>
  </si>
  <si>
    <t>MAXILLA - OPEN REDUCTION</t>
  </si>
  <si>
    <t>D7720</t>
  </si>
  <si>
    <t>MAXILLA - CLOSED REDUCTION</t>
  </si>
  <si>
    <t>D7730</t>
  </si>
  <si>
    <t>MANDIBLE - OPEN REDUCTION</t>
  </si>
  <si>
    <t>D7740</t>
  </si>
  <si>
    <t>MANDIBLE - CLOSED REDUCTION</t>
  </si>
  <si>
    <t>D7750</t>
  </si>
  <si>
    <t>D7760</t>
  </si>
  <si>
    <t>D7770</t>
  </si>
  <si>
    <t>ALVEOLUS - OPEN REDUCTION STABILIZATION OF TEETH</t>
  </si>
  <si>
    <t>D7771</t>
  </si>
  <si>
    <t>ALVEOLUS, CLOSED REDUCTION STABILIZATION OF TEETH</t>
  </si>
  <si>
    <t>D7780</t>
  </si>
  <si>
    <r>
      <t>FACIAL BONES - COMPLICATED REDUCTION WITH FIXATION AND MULTIPLE</t>
    </r>
    <r>
      <rPr>
        <sz val="11"/>
        <color theme="1"/>
        <rFont val="Calibri"/>
        <family val="2"/>
        <scheme val="minor"/>
      </rPr>
      <t xml:space="preserve"> APPROACHES</t>
    </r>
  </si>
  <si>
    <t>D7810</t>
  </si>
  <si>
    <t>OPEN REDUCTION OF DISLOCATION</t>
  </si>
  <si>
    <t>D7820</t>
  </si>
  <si>
    <t>CLOSED REDUCTION OF DISLOCATION</t>
  </si>
  <si>
    <t>7</t>
  </si>
  <si>
    <t>D7830</t>
  </si>
  <si>
    <t>MANIPULATION UNDER ANESTHESIA</t>
  </si>
  <si>
    <t>D7840</t>
  </si>
  <si>
    <t>CONDYLECTOMY</t>
  </si>
  <si>
    <t>D7850</t>
  </si>
  <si>
    <t>SURGICAL DISCECTOMY; WITH/WITHOUT IMPLANT</t>
  </si>
  <si>
    <t>D7852</t>
  </si>
  <si>
    <t>DISC REPAIR</t>
  </si>
  <si>
    <t>D7854</t>
  </si>
  <si>
    <t>SYNOVECTOMY</t>
  </si>
  <si>
    <t>D7856</t>
  </si>
  <si>
    <t>MYOTOMY</t>
  </si>
  <si>
    <t>D7858</t>
  </si>
  <si>
    <t>JOINT RECONSTRUCTION</t>
  </si>
  <si>
    <t>120</t>
  </si>
  <si>
    <t>D7860</t>
  </si>
  <si>
    <t>ARTHROTOMY</t>
  </si>
  <si>
    <t>D7865</t>
  </si>
  <si>
    <t>ARTHROPLASTY</t>
  </si>
  <si>
    <t>D7870</t>
  </si>
  <si>
    <t>ARTHROCENTESIS</t>
  </si>
  <si>
    <t>D7872</t>
  </si>
  <si>
    <t>ARTHROSCOPY - DIAGNOSIS, WITH OR WITHOUT BIOPSY</t>
  </si>
  <si>
    <t>D7873</t>
  </si>
  <si>
    <r>
      <t>ARTHROSCOPY</t>
    </r>
    <r>
      <rPr>
        <sz val="11"/>
        <color theme="1"/>
        <rFont val="Calibri"/>
        <family val="2"/>
        <scheme val="minor"/>
      </rPr>
      <t>: LAVAGE AND LYSIS OF ADHESIONS</t>
    </r>
  </si>
  <si>
    <t>D7874</t>
  </si>
  <si>
    <r>
      <t>ARTHROSCOPY</t>
    </r>
    <r>
      <rPr>
        <sz val="11"/>
        <color theme="1"/>
        <rFont val="Calibri"/>
        <family val="2"/>
        <scheme val="minor"/>
      </rPr>
      <t>: DISC REPOSITIONING AND STABILIZATION</t>
    </r>
  </si>
  <si>
    <t>D7875</t>
  </si>
  <si>
    <r>
      <t>ARTHROSCOPY</t>
    </r>
    <r>
      <rPr>
        <sz val="11"/>
        <color theme="1"/>
        <rFont val="Calibri"/>
        <family val="2"/>
        <scheme val="minor"/>
      </rPr>
      <t>: SYNOVECTOMY</t>
    </r>
  </si>
  <si>
    <t>D7876</t>
  </si>
  <si>
    <r>
      <t>ARTHROSCOPY</t>
    </r>
    <r>
      <rPr>
        <sz val="11"/>
        <color theme="1"/>
        <rFont val="Calibri"/>
        <family val="2"/>
        <scheme val="minor"/>
      </rPr>
      <t>: DISCECTOMY</t>
    </r>
  </si>
  <si>
    <t>D7877</t>
  </si>
  <si>
    <r>
      <t>ARTHROSCOPY</t>
    </r>
    <r>
      <rPr>
        <sz val="11"/>
        <color theme="1"/>
        <rFont val="Calibri"/>
        <family val="2"/>
        <scheme val="minor"/>
      </rPr>
      <t>: DEBRIDEMENT</t>
    </r>
  </si>
  <si>
    <t>D7880</t>
  </si>
  <si>
    <t>OCCLUSAL ORTHOTIC APPLIANCE, BY REPORT</t>
  </si>
  <si>
    <t>D7899</t>
  </si>
  <si>
    <t>UNSPECIFIED TMD THERAPY, BY REPORT</t>
  </si>
  <si>
    <t>D7910</t>
  </si>
  <si>
    <t>SUTURE OF RECENT SMALL WOUNDS UP TO 5 CM</t>
  </si>
  <si>
    <t>D7911</t>
  </si>
  <si>
    <t>COMPLICATED SUTURE-UP TO 5 CM</t>
  </si>
  <si>
    <t>D7912</t>
  </si>
  <si>
    <t>COMPLICATED SUTURE-GREATER THAN 5 CM</t>
  </si>
  <si>
    <t>D7920</t>
  </si>
  <si>
    <t>SKIN GRAFT (IDENTIFY DEFECT COVERED, LOCATION AND TYPE OF GRAFT)</t>
  </si>
  <si>
    <t>D7940</t>
  </si>
  <si>
    <t>OSTEOPLASTY-FOR ORTHOGNATHIC DEFORMITIES</t>
  </si>
  <si>
    <t>D7941</t>
  </si>
  <si>
    <t>OSTEOTOMY - MANDIBULAR RAMI</t>
  </si>
  <si>
    <t>D7943</t>
  </si>
  <si>
    <t>OSTEOTOMY - MANDIBULAR RAMI WITH BONE GRAFT; INCLUDES OBTAINING THE GRAFT</t>
  </si>
  <si>
    <t>D7944</t>
  </si>
  <si>
    <t>OSTEOTOMY - SEGMENTED OR SUBAPICAL</t>
  </si>
  <si>
    <t>D7945</t>
  </si>
  <si>
    <t>OSTEOTOMY - BODY OF MANDIBLE</t>
  </si>
  <si>
    <t>D7946</t>
  </si>
  <si>
    <t>LEFORT I (MAXILLA -TOTAL)</t>
  </si>
  <si>
    <t>D7947</t>
  </si>
  <si>
    <t>LEFORT I (MAXILLA - SEGMENTED)</t>
  </si>
  <si>
    <t>D7948</t>
  </si>
  <si>
    <t>LEFORT II OR LEFORT III (OSTEOPLASTY OF FACIAL BONES FOR MIDFACE HYPOPLASIA OR RETRUSION) - WITHOUT BONE GRAFT</t>
  </si>
  <si>
    <t>D7949</t>
  </si>
  <si>
    <t>LEFORT II OR LEFORT III - WITH BONE GRAFT</t>
  </si>
  <si>
    <t>D7950</t>
  </si>
  <si>
    <t>OSSEOUS, OSTEOPERIOSTEAL, OR CARTILAGE GRAFT OF THE MANDIBLE OR MAXILLA - AUTOGENOUS OR NONAUTOGENOUS, BY REPORT</t>
  </si>
  <si>
    <t>D7951</t>
  </si>
  <si>
    <t>SINUS AUGMENTATION WITH BONE OR BONE SUBSTITUTES VIA A LATERAL OPEN APPROACH</t>
  </si>
  <si>
    <t>D7952</t>
  </si>
  <si>
    <t>SINUS AUGMENTATION WITH BONE OR BONE SUBSTITUTES VIA A VERTICAL  APPROACH</t>
  </si>
  <si>
    <t>D7953</t>
  </si>
  <si>
    <t>BONE REPLACEMENT GRAFT FOR RIDGE PRESERVATION - PER SITE</t>
  </si>
  <si>
    <t>D7961</t>
  </si>
  <si>
    <t>BUCCAL / LABIAL FRENECTOMY (FRENULECTOMY)</t>
  </si>
  <si>
    <t>D7962</t>
  </si>
  <si>
    <t>LINGUAL FRENECTOMY (FRENULECTOMY)</t>
  </si>
  <si>
    <t>D7970</t>
  </si>
  <si>
    <t>EXCISION OF HYPERPLASTIC TISSUE - PER ARCH</t>
  </si>
  <si>
    <t>D7971</t>
  </si>
  <si>
    <t>EXCISION OF PERICORONAL GINGIVA</t>
  </si>
  <si>
    <t>D7972</t>
  </si>
  <si>
    <t>SURGICAL REDUCTION OF FIBROUS TUBEROSITY</t>
  </si>
  <si>
    <t>D7980</t>
  </si>
  <si>
    <t>SURGICAL SIALOLITHOTOMY</t>
  </si>
  <si>
    <t>D7981</t>
  </si>
  <si>
    <t>EXCISION OF SALIVARY GLAND, BY REPORT</t>
  </si>
  <si>
    <t>D7982</t>
  </si>
  <si>
    <t>SIALODOCHOPLASTY</t>
  </si>
  <si>
    <t>D7983</t>
  </si>
  <si>
    <t>CLOSURE OF SALIVARY FISTULA</t>
  </si>
  <si>
    <t>D7990</t>
  </si>
  <si>
    <t>EMERGENCY TRACHEOTOMY</t>
  </si>
  <si>
    <t>D7991</t>
  </si>
  <si>
    <t>CORONOIDECTOMY</t>
  </si>
  <si>
    <t>D7997</t>
  </si>
  <si>
    <t>APPLIANCE REMOVAL (NOT BY DENTIST WHO PLACED APPLIANCE), INCLUDES REMOVAL OF ARCHBAR</t>
  </si>
  <si>
    <t>D7998</t>
  </si>
  <si>
    <t>INTRAORAL PLACEMENT OF A FIXATION DEVICE NOT IN CONJUNCTION WITH A FRACTURE</t>
  </si>
  <si>
    <t>D7999</t>
  </si>
  <si>
    <t>UNSPECIFIED ORAL SURGERY PROCEDURE, BY REPORT</t>
  </si>
  <si>
    <t>D8010</t>
  </si>
  <si>
    <t>LIMITED ORTHODONTIC TREATMENT OF THE PRIMARY DENTITION</t>
  </si>
  <si>
    <t>D8020</t>
  </si>
  <si>
    <t>LIMITED ORTHODONTIC TREATMENT OF THE TRANSITIONAL DENTITION</t>
  </si>
  <si>
    <t>D8030</t>
  </si>
  <si>
    <t>LIMITED ORTHODONTIC TREATMENT OF THE ADOLESCENT DENTITION</t>
  </si>
  <si>
    <t>D8040</t>
  </si>
  <si>
    <t>LIMITED ORTHODONTIC TREATMENT OF THE ADULT DENTITION</t>
  </si>
  <si>
    <t>D8070</t>
  </si>
  <si>
    <t>COMPREHENSIVE ORTHODONTIC TREATMENT OF THE TRANSITIONAL DENTITION</t>
  </si>
  <si>
    <t>D8080</t>
  </si>
  <si>
    <t>COMPREHENSIVE ORTHODONTIC TREATMENT OF THE ADOLESCENT DENTITION</t>
  </si>
  <si>
    <t>D8090</t>
  </si>
  <si>
    <t>COMPREHENSIVE ORTHODONTIC TREATMENT OF THE ADULT DENTITION</t>
  </si>
  <si>
    <t>D8210</t>
  </si>
  <si>
    <t>REMOVABLE APPLIANCE THERAPY</t>
  </si>
  <si>
    <t>PA (optional)</t>
  </si>
  <si>
    <t>D8220</t>
  </si>
  <si>
    <t>FIXED APPLIANCE THERAPY</t>
  </si>
  <si>
    <t>D8660</t>
  </si>
  <si>
    <t>PRE-ORTHODONTIC TREATMENT EXAMINATION TO MONITOR GROWTH AND DEVELOPMENT</t>
  </si>
  <si>
    <t>D8670</t>
  </si>
  <si>
    <t>PERIODIC ORTHODONTIC TREATMENT VISIT (AS PART OF CONTRACT)</t>
  </si>
  <si>
    <t>12 Times</t>
  </si>
  <si>
    <t>D8680</t>
  </si>
  <si>
    <t>ORTHODONTIC RETENTION (REMOVAL OF APPLIANCES, CONSTRUCTION AND PLACEMENT OF RETAINER(S))</t>
  </si>
  <si>
    <t>D8695</t>
  </si>
  <si>
    <t>REMOVAL OF FIXED ORTHODONITC APPLIANCES, CONSTRUCTION AND PLACEMENT OF RETAINER(S)</t>
  </si>
  <si>
    <t>D8703</t>
  </si>
  <si>
    <t>REPLACEMENT OF LOST OR BROKEN RETAINER - MAXILLARY</t>
  </si>
  <si>
    <t>D8704</t>
  </si>
  <si>
    <t>REPLACEMENT OF LOST OR BROKEN RETAINER - MANDIBULAR</t>
  </si>
  <si>
    <t>D8999</t>
  </si>
  <si>
    <t>UNSPECIFIED ORTHODONTIC PROCEDURE, BY REPORT</t>
  </si>
  <si>
    <t>D9110</t>
  </si>
  <si>
    <t>PALLIATIVE (EMERGENCY) TREATMENT OF DENTAL PAIN-MINOR PROCEDURE</t>
  </si>
  <si>
    <t>D9120</t>
  </si>
  <si>
    <t>FIXED PARTIAL DENTURE SECTIONING</t>
  </si>
  <si>
    <t>D9222</t>
  </si>
  <si>
    <t>DEEP SEDATION / GENERAL ANESTHESIA - FIRST 15 MINUTES</t>
  </si>
  <si>
    <t>D9223</t>
  </si>
  <si>
    <r>
      <t xml:space="preserve">DEEP SEDATION / GENERAL ANESTHESIA - EACH </t>
    </r>
    <r>
      <rPr>
        <sz val="11"/>
        <color theme="1"/>
        <rFont val="Calibri"/>
        <family val="2"/>
        <scheme val="minor"/>
      </rPr>
      <t>SUBSEQUENT 15 MINUTE INCREMENT</t>
    </r>
  </si>
  <si>
    <t>D9230</t>
  </si>
  <si>
    <t>INHALATION OF NITROUS OXIDE/ANALGESIA, ANXIOLYSIS</t>
  </si>
  <si>
    <t>New Code</t>
  </si>
  <si>
    <t>D9239</t>
  </si>
  <si>
    <t>INTRAVENOUS MODERATE (CONSCIOUS) SEDATION / ANALGESIA - FIRST 15 MINUTES</t>
  </si>
  <si>
    <t>D9243</t>
  </si>
  <si>
    <r>
      <t xml:space="preserve">INTRAVENOUS MODERATE (CONSCIOUS) SEDATION / ANALGESIA - EACH </t>
    </r>
    <r>
      <rPr>
        <sz val="11"/>
        <color theme="1"/>
        <rFont val="Calibri"/>
        <family val="2"/>
        <scheme val="minor"/>
      </rPr>
      <t>SUBSEQUENT 15 MINUTE INCREMENT</t>
    </r>
  </si>
  <si>
    <t>D9248</t>
  </si>
  <si>
    <t>NON-INTRAVENOUS CONSCIOUS SEDATION</t>
  </si>
  <si>
    <t>D9310</t>
  </si>
  <si>
    <t>CONSULTATION - DIAGNOSTIC SERVICE PROVIDED BY DENTIST OR PHYSICIAN OTHER THAN REQUESTING DENTIST OR PHYSICIAN</t>
  </si>
  <si>
    <t>D9410</t>
  </si>
  <si>
    <t>HOUSE/EXTENDED CARE FACILITY CALL</t>
  </si>
  <si>
    <t>1 Day</t>
  </si>
  <si>
    <t>D9420</t>
  </si>
  <si>
    <r>
      <t xml:space="preserve">HOSPITAL </t>
    </r>
    <r>
      <rPr>
        <sz val="11"/>
        <color theme="1"/>
        <rFont val="Calibri"/>
        <family val="2"/>
        <scheme val="minor"/>
      </rPr>
      <t>OR AMBULATORY SURGICAL CENTER CALL</t>
    </r>
  </si>
  <si>
    <t>D9430</t>
  </si>
  <si>
    <t>OFFICE VISIT FOR OBSERVATION (DURING REGULARLY SCHEDULED HOURS) NO OTHER SERVICES PERFORMED</t>
  </si>
  <si>
    <t>Year</t>
  </si>
  <si>
    <t>D9440</t>
  </si>
  <si>
    <t>OFFICE VISIT - AFTER REGULARLY SCHEDULED HOURS</t>
  </si>
  <si>
    <t>D9610</t>
  </si>
  <si>
    <t>THERAPEUTIC PARENTERAL DRUG, SINGLE ADMINISTRATION</t>
  </si>
  <si>
    <t>D9612</t>
  </si>
  <si>
    <t>THERAPEUTIC PARENTERAL DRUGS, TWO OR MORE ADMINISTRATIONS</t>
  </si>
  <si>
    <t>D9944</t>
  </si>
  <si>
    <t>OCCLUSAL GUARD - HARD APPLIANCE, FULL ARCH</t>
  </si>
  <si>
    <t>D9945</t>
  </si>
  <si>
    <t>OCCLUSAL GUARD - SOFT APPLIANCE, FULL ARCH</t>
  </si>
  <si>
    <t>D9946</t>
  </si>
  <si>
    <t>OCCLUSAL GUARD - HARD APPLIANCE, PARTIAL ARCH</t>
  </si>
  <si>
    <t>D9990</t>
  </si>
  <si>
    <t>CERTIFIED TRANSLATION OR SIGN-LANGUAGE SERVICES - PER VISIT</t>
  </si>
  <si>
    <t>Day</t>
  </si>
  <si>
    <t>D9999</t>
  </si>
  <si>
    <t>UNSPECIFIED ADJUNCTIVE PROCEDURE, BY REPORT</t>
  </si>
  <si>
    <t>D9995</t>
  </si>
  <si>
    <t>TELEDENTISTRY - SYNCHRONOUS; REAL TIME ENCOUNTER</t>
  </si>
  <si>
    <t>$          0.00</t>
  </si>
  <si>
    <t>D9996</t>
  </si>
  <si>
    <t>TELEDENTISTRY - ASYNCHRONOUS; INFORMATION STORED AND FORWARDED</t>
  </si>
  <si>
    <t>D9997</t>
  </si>
  <si>
    <t>DENTAL CASE MANAGEMENT - PATIENTS WITH SPECIAL HEALTH CARE NEEDS</t>
  </si>
  <si>
    <t>Q3014</t>
  </si>
  <si>
    <t>TELEHEALTH ORIGINATING SITE FACILITY FEE</t>
  </si>
  <si>
    <t>Arizona Health Care Cost Containment System</t>
  </si>
  <si>
    <t>Final FFS Program Capped Fee Schedule Dental Rates</t>
  </si>
  <si>
    <t>Effective 10/01/2023 (Updated for 01/01/2024)</t>
  </si>
  <si>
    <t>Procedure Code</t>
  </si>
  <si>
    <r>
      <rPr>
        <b/>
        <sz val="10"/>
        <rFont val="Arial"/>
        <family val="2"/>
      </rPr>
      <t>Procedure Description</t>
    </r>
  </si>
  <si>
    <r>
      <rPr>
        <b/>
        <sz val="10"/>
        <rFont val="Arial"/>
        <family val="2"/>
      </rPr>
      <t>FFS Rate</t>
    </r>
  </si>
  <si>
    <t>Flasgstaff Rate</t>
  </si>
  <si>
    <r>
      <rPr>
        <b/>
        <sz val="10"/>
        <rFont val="Arial"/>
        <family val="2"/>
      </rPr>
      <t>Eff Date</t>
    </r>
  </si>
  <si>
    <r>
      <rPr>
        <sz val="10"/>
        <rFont val="Arial"/>
        <family val="2"/>
      </rPr>
      <t>D0120</t>
    </r>
  </si>
  <si>
    <r>
      <rPr>
        <sz val="10"/>
        <rFont val="Arial"/>
        <family val="2"/>
      </rPr>
      <t>PERIODIC ORAL EVALUATION - ESTABLISHED PATIENT</t>
    </r>
  </si>
  <si>
    <r>
      <rPr>
        <sz val="10"/>
        <rFont val="Arial"/>
        <family val="2"/>
      </rPr>
      <t>D0140</t>
    </r>
  </si>
  <si>
    <r>
      <rPr>
        <sz val="10"/>
        <rFont val="Arial"/>
        <family val="2"/>
      </rPr>
      <t>LIMITED ORAL EVALUATION - PROBLEM FOCUSED</t>
    </r>
  </si>
  <si>
    <r>
      <rPr>
        <sz val="10"/>
        <rFont val="Arial"/>
        <family val="2"/>
      </rPr>
      <t>D0145</t>
    </r>
  </si>
  <si>
    <r>
      <rPr>
        <sz val="10"/>
        <rFont val="Arial"/>
        <family val="2"/>
      </rPr>
      <t>ORAL EVALUATION FOR A PATIENT UNDER THREE YEARS OF AGE AND COUNSELING WITH PRIMA</t>
    </r>
  </si>
  <si>
    <r>
      <rPr>
        <sz val="10"/>
        <rFont val="Arial"/>
        <family val="2"/>
      </rPr>
      <t>D0150</t>
    </r>
  </si>
  <si>
    <r>
      <rPr>
        <sz val="10"/>
        <rFont val="Arial"/>
        <family val="2"/>
      </rPr>
      <t>COMPREHENSIVE ORAL EVALUATION - NEW OR ESTABLISHED PATIENT</t>
    </r>
  </si>
  <si>
    <r>
      <rPr>
        <sz val="10"/>
        <rFont val="Arial"/>
        <family val="2"/>
      </rPr>
      <t>D0160</t>
    </r>
  </si>
  <si>
    <r>
      <rPr>
        <sz val="10"/>
        <rFont val="Arial"/>
        <family val="2"/>
      </rPr>
      <t>DETAILED AND EXTENSIVE ORAL EVALUATION - PROBLEM FOCUSED, BY REPORT</t>
    </r>
  </si>
  <si>
    <r>
      <rPr>
        <sz val="10"/>
        <rFont val="Arial"/>
        <family val="2"/>
      </rPr>
      <t>D0170</t>
    </r>
  </si>
  <si>
    <r>
      <rPr>
        <sz val="10"/>
        <rFont val="Arial"/>
        <family val="2"/>
      </rPr>
      <t>RE-EVALUATION-LIMITED, PROBLEM FOCUSED (ESTABLISHED PATIENT; NOT POST-OPERATIVE VISIT)</t>
    </r>
  </si>
  <si>
    <r>
      <rPr>
        <sz val="10"/>
        <rFont val="Arial"/>
        <family val="2"/>
      </rPr>
      <t>D0171</t>
    </r>
  </si>
  <si>
    <r>
      <rPr>
        <sz val="10"/>
        <rFont val="Arial"/>
        <family val="2"/>
      </rPr>
      <t>RE-EVALUATION - POST-OPERATIVE OFFICE VISIT</t>
    </r>
  </si>
  <si>
    <r>
      <rPr>
        <sz val="10"/>
        <rFont val="Arial"/>
        <family val="2"/>
      </rPr>
      <t>BR</t>
    </r>
  </si>
  <si>
    <r>
      <rPr>
        <sz val="10"/>
        <rFont val="Arial"/>
        <family val="2"/>
      </rPr>
      <t>D0180</t>
    </r>
  </si>
  <si>
    <r>
      <rPr>
        <sz val="10"/>
        <rFont val="Arial"/>
        <family val="2"/>
      </rPr>
      <t>COMPREHENSIVE PERIODONTAL EVALUATION - NEW OR ESTABLISHED PATIENT</t>
    </r>
  </si>
  <si>
    <r>
      <rPr>
        <sz val="10"/>
        <rFont val="Arial"/>
        <family val="2"/>
      </rPr>
      <t>D0190</t>
    </r>
  </si>
  <si>
    <r>
      <rPr>
        <sz val="10"/>
        <rFont val="Arial"/>
        <family val="2"/>
      </rPr>
      <t>SCREENING OF A PATIENT</t>
    </r>
  </si>
  <si>
    <r>
      <rPr>
        <sz val="10"/>
        <rFont val="Arial"/>
        <family val="2"/>
      </rPr>
      <t>D0191</t>
    </r>
  </si>
  <si>
    <r>
      <rPr>
        <sz val="10"/>
        <rFont val="Arial"/>
        <family val="2"/>
      </rPr>
      <t>ASSESSMENT OF A PATIENT</t>
    </r>
  </si>
  <si>
    <r>
      <rPr>
        <sz val="10"/>
        <rFont val="Arial"/>
        <family val="2"/>
      </rPr>
      <t>D0210</t>
    </r>
  </si>
  <si>
    <r>
      <rPr>
        <sz val="10"/>
        <rFont val="Arial"/>
        <family val="2"/>
      </rPr>
      <t>INTRAORAL - COMPLETE SERIES OF RADIOGRAPHIC IMAGES</t>
    </r>
  </si>
  <si>
    <r>
      <rPr>
        <sz val="10"/>
        <rFont val="Arial"/>
        <family val="2"/>
      </rPr>
      <t>D0220</t>
    </r>
  </si>
  <si>
    <r>
      <rPr>
        <sz val="10"/>
        <rFont val="Arial"/>
        <family val="2"/>
      </rPr>
      <t>INTRAORAL - PERIAPICAL FIRST RADIOGRAPHIC IMAGE</t>
    </r>
  </si>
  <si>
    <r>
      <rPr>
        <sz val="10"/>
        <rFont val="Arial"/>
        <family val="2"/>
      </rPr>
      <t>D0230</t>
    </r>
  </si>
  <si>
    <r>
      <rPr>
        <sz val="10"/>
        <rFont val="Arial"/>
        <family val="2"/>
      </rPr>
      <t>INTRAORAL - PERIAPICAL EACH ADDITIONAL RADIOGRAPHIC IMAGE</t>
    </r>
  </si>
  <si>
    <r>
      <rPr>
        <sz val="10"/>
        <rFont val="Arial"/>
        <family val="2"/>
      </rPr>
      <t>D0240</t>
    </r>
  </si>
  <si>
    <r>
      <rPr>
        <sz val="10"/>
        <rFont val="Arial"/>
        <family val="2"/>
      </rPr>
      <t>INTRAORAL - 0CCLUSAL RADIOGRAPHIC IMAGE</t>
    </r>
  </si>
  <si>
    <r>
      <rPr>
        <sz val="10"/>
        <rFont val="Arial"/>
        <family val="2"/>
      </rPr>
      <t>D0250</t>
    </r>
  </si>
  <si>
    <r>
      <rPr>
        <sz val="10"/>
        <rFont val="Arial"/>
        <family val="2"/>
      </rPr>
      <t>EXTRA-ORAL - 2D PROJECTION RADIOGRAPHIC IMAGE CREATED USING A STATIONARY RADIATI</t>
    </r>
  </si>
  <si>
    <r>
      <rPr>
        <sz val="10"/>
        <rFont val="Arial"/>
        <family val="2"/>
      </rPr>
      <t>D0251</t>
    </r>
  </si>
  <si>
    <r>
      <rPr>
        <sz val="10"/>
        <rFont val="Arial"/>
        <family val="2"/>
      </rPr>
      <t>EXTRA-ORAL POSTERIOR DENTAL RADIOGRAPHIC IMAGE</t>
    </r>
  </si>
  <si>
    <r>
      <rPr>
        <sz val="10"/>
        <rFont val="Arial"/>
        <family val="2"/>
      </rPr>
      <t>D0270</t>
    </r>
  </si>
  <si>
    <r>
      <rPr>
        <sz val="10"/>
        <rFont val="Arial"/>
        <family val="2"/>
      </rPr>
      <t>BITEWING - SINGLE RADIOGRAPHIC IMAGE</t>
    </r>
  </si>
  <si>
    <r>
      <rPr>
        <sz val="10"/>
        <rFont val="Arial"/>
        <family val="2"/>
      </rPr>
      <t>D0272</t>
    </r>
  </si>
  <si>
    <r>
      <rPr>
        <sz val="10"/>
        <rFont val="Arial"/>
        <family val="2"/>
      </rPr>
      <t>BITEWINGS - TWO RADIOGRAPHIC IMAGES</t>
    </r>
  </si>
  <si>
    <r>
      <rPr>
        <sz val="10"/>
        <rFont val="Arial"/>
        <family val="2"/>
      </rPr>
      <t>D0273</t>
    </r>
  </si>
  <si>
    <r>
      <rPr>
        <sz val="10"/>
        <rFont val="Arial"/>
        <family val="2"/>
      </rPr>
      <t>BITEWINGS - THREE RADIOGRAPHIC IMAGES</t>
    </r>
  </si>
  <si>
    <r>
      <rPr>
        <sz val="10"/>
        <rFont val="Arial"/>
        <family val="2"/>
      </rPr>
      <t>D0274</t>
    </r>
  </si>
  <si>
    <r>
      <rPr>
        <sz val="10"/>
        <rFont val="Arial"/>
        <family val="2"/>
      </rPr>
      <t>BITEWINGS - FOUR RADIOGRAPHIC IMAGES</t>
    </r>
  </si>
  <si>
    <r>
      <rPr>
        <sz val="10"/>
        <rFont val="Arial"/>
        <family val="2"/>
      </rPr>
      <t>D0277</t>
    </r>
  </si>
  <si>
    <r>
      <rPr>
        <sz val="10"/>
        <rFont val="Arial"/>
        <family val="2"/>
      </rPr>
      <t>VERTICAL BITEWINGS - 7 TO 8 RADIOGRAPHIC IMAGES</t>
    </r>
  </si>
  <si>
    <r>
      <rPr>
        <sz val="10"/>
        <rFont val="Arial"/>
        <family val="2"/>
      </rPr>
      <t>D0310</t>
    </r>
  </si>
  <si>
    <r>
      <rPr>
        <sz val="10"/>
        <rFont val="Arial"/>
        <family val="2"/>
      </rPr>
      <t>SIALOGRAPHY</t>
    </r>
  </si>
  <si>
    <r>
      <rPr>
        <sz val="10"/>
        <rFont val="Arial"/>
        <family val="2"/>
      </rPr>
      <t>D0320</t>
    </r>
  </si>
  <si>
    <r>
      <rPr>
        <sz val="10"/>
        <rFont val="Arial"/>
        <family val="2"/>
      </rPr>
      <t>TEMPOROMANDIBULAR JOINT ARTHROGRAM, INCLUDING INJECTION</t>
    </r>
  </si>
  <si>
    <r>
      <rPr>
        <sz val="10"/>
        <rFont val="Arial"/>
        <family val="2"/>
      </rPr>
      <t>D0321</t>
    </r>
  </si>
  <si>
    <r>
      <rPr>
        <sz val="10"/>
        <rFont val="Arial"/>
        <family val="2"/>
      </rPr>
      <t>OTHER TEMPOROMANDIBULAR JOINT RADIOGRAPHIC IMAGES, BY REPORT</t>
    </r>
  </si>
  <si>
    <r>
      <rPr>
        <sz val="10"/>
        <rFont val="Arial"/>
        <family val="2"/>
      </rPr>
      <t>D0330</t>
    </r>
  </si>
  <si>
    <r>
      <rPr>
        <sz val="10"/>
        <rFont val="Arial"/>
        <family val="2"/>
      </rPr>
      <t>PANORAMIC RADIOGRAPHIC IMAGE</t>
    </r>
  </si>
  <si>
    <r>
      <rPr>
        <sz val="10"/>
        <rFont val="Arial"/>
        <family val="2"/>
      </rPr>
      <t>D0340</t>
    </r>
  </si>
  <si>
    <r>
      <rPr>
        <sz val="10"/>
        <rFont val="Arial"/>
        <family val="2"/>
      </rPr>
      <t>2D CEPHALOMETRIC RADIOGRAPHIC IMAGE - ACQUISITION, MEASUREMENT AND ANALYSIS</t>
    </r>
  </si>
  <si>
    <r>
      <rPr>
        <sz val="10"/>
        <rFont val="Arial"/>
        <family val="2"/>
      </rPr>
      <t>D0350</t>
    </r>
  </si>
  <si>
    <r>
      <rPr>
        <sz val="10"/>
        <rFont val="Arial"/>
        <family val="2"/>
      </rPr>
      <t>2D ORAL/FACIAL PHOTOGRAPHIC IMAGE OBTAINED INTRA-ORALLY OR EXTRA-ORALLY</t>
    </r>
  </si>
  <si>
    <t>CONE BEAM CT CAPTURE AND INTERPRETATION WITH LIMITED FI</t>
  </si>
  <si>
    <r>
      <rPr>
        <sz val="10"/>
        <rFont val="Arial"/>
        <family val="2"/>
      </rPr>
      <t>D0367</t>
    </r>
  </si>
  <si>
    <r>
      <rPr>
        <sz val="10"/>
        <rFont val="Arial"/>
        <family val="2"/>
      </rPr>
      <t>CONE BEAM CT CAPTURE AND INTERPRETATION WITH FIELD OF VIEW OF BOTH JAWS; WITH OR</t>
    </r>
  </si>
  <si>
    <t>D0372</t>
  </si>
  <si>
    <t xml:space="preserve"> INTRAORAL TOMOSYNTHESIS-COMPREHENSIVE SERIES OF RADIOGRAPHIC IMAGES</t>
  </si>
  <si>
    <t>D0373</t>
  </si>
  <si>
    <t xml:space="preserve">INTRAORAL TOMOSYNTHESIS- BITEWING RADIOGRAPHIC IMAGE </t>
  </si>
  <si>
    <t>D0374</t>
  </si>
  <si>
    <t xml:space="preserve">INTRAORAL TOMOSYNTHESIS-PERIAPICAL RADIOGRAPHIC IMAGE </t>
  </si>
  <si>
    <t>D0388</t>
  </si>
  <si>
    <t xml:space="preserve">INTRAORAL TOMOSYNTHESIS-BITEWING RADIOGRAPHIC IMAGE- IMAGE CAPTURE ONLY </t>
  </si>
  <si>
    <t>D0389</t>
  </si>
  <si>
    <t xml:space="preserve">INTRAORAL TOMOSYNTHESIS- PERIAPICAL RADIOGRAPHIC IMAGE-IMAGE CAPTURE ONLY </t>
  </si>
  <si>
    <r>
      <rPr>
        <sz val="10"/>
        <rFont val="Arial"/>
        <family val="2"/>
      </rPr>
      <t>D0393</t>
    </r>
  </si>
  <si>
    <r>
      <rPr>
        <sz val="10"/>
        <rFont val="Arial"/>
        <family val="2"/>
      </rPr>
      <t>TREATMENT SIMULATION USING 3D IMAGE VOLUME</t>
    </r>
  </si>
  <si>
    <t>D0396</t>
  </si>
  <si>
    <t>3D PRINTING OF A 3D DENTAL SURFACE SCAN</t>
  </si>
  <si>
    <r>
      <rPr>
        <sz val="10"/>
        <rFont val="Arial"/>
        <family val="2"/>
      </rPr>
      <t>D0470</t>
    </r>
  </si>
  <si>
    <r>
      <rPr>
        <sz val="10"/>
        <rFont val="Arial"/>
        <family val="2"/>
      </rPr>
      <t>DIAGNOSTIC CASTS</t>
    </r>
  </si>
  <si>
    <r>
      <rPr>
        <sz val="10"/>
        <rFont val="Arial"/>
        <family val="2"/>
      </rPr>
      <t>D0502</t>
    </r>
  </si>
  <si>
    <r>
      <rPr>
        <sz val="10"/>
        <rFont val="Arial"/>
        <family val="2"/>
      </rPr>
      <t>OTHER ORAL PATHOLOGY PROCEDURES, BY REPORT</t>
    </r>
  </si>
  <si>
    <r>
      <rPr>
        <sz val="10"/>
        <rFont val="Arial"/>
        <family val="2"/>
      </rPr>
      <t>D0604</t>
    </r>
  </si>
  <si>
    <r>
      <rPr>
        <sz val="10"/>
        <rFont val="Arial"/>
        <family val="2"/>
      </rPr>
      <t>ANTIGEN TESTING FOR A PUBLIC HEALTH RELATED PATHOGEN, INCLUDING CORONAVIRUS</t>
    </r>
  </si>
  <si>
    <t>D0605</t>
  </si>
  <si>
    <t>ANTIBODY TESTING FOR A PUBLIC HEALTH RELATED PATHOGEN, INCLUDING CORONAVIRUS</t>
  </si>
  <si>
    <t>D0606</t>
  </si>
  <si>
    <t>MOLECULAR TESTING FOR A PUBLIC HEALTH RELATED PATHOGEN, INCLUDING CORONAVIRUS</t>
  </si>
  <si>
    <r>
      <rPr>
        <sz val="10"/>
        <rFont val="Arial"/>
        <family val="2"/>
      </rPr>
      <t>D0701</t>
    </r>
  </si>
  <si>
    <r>
      <rPr>
        <sz val="10"/>
        <rFont val="Arial"/>
        <family val="2"/>
      </rPr>
      <t>PANORAMIC RADIOGRAPHIC IMAGE - IMAGE CAPTURE ONLY</t>
    </r>
  </si>
  <si>
    <r>
      <rPr>
        <sz val="10"/>
        <rFont val="Arial"/>
        <family val="2"/>
      </rPr>
      <t>D0702</t>
    </r>
  </si>
  <si>
    <r>
      <rPr>
        <sz val="10"/>
        <rFont val="Arial"/>
        <family val="2"/>
      </rPr>
      <t>2-D CEPHALOMETRIC RADIOGRAPHIC IMAGE - IMAGE CAPTURE ONLY</t>
    </r>
  </si>
  <si>
    <r>
      <rPr>
        <sz val="10"/>
        <rFont val="Arial"/>
        <family val="2"/>
      </rPr>
      <t>D0703</t>
    </r>
  </si>
  <si>
    <r>
      <rPr>
        <sz val="10"/>
        <rFont val="Arial"/>
        <family val="2"/>
      </rPr>
      <t>2-D ORAL/FACIAL PHOTOGRAPHIC IMAGE OBTAINED INTRA-ORALLY OR EXTRA-ORALLY - IMAGE</t>
    </r>
  </si>
  <si>
    <r>
      <rPr>
        <sz val="10"/>
        <rFont val="Arial"/>
        <family val="2"/>
      </rPr>
      <t>D0705</t>
    </r>
  </si>
  <si>
    <r>
      <rPr>
        <sz val="10"/>
        <rFont val="Arial"/>
        <family val="2"/>
      </rPr>
      <t>EXTRA-ORAL POSTERIOR DENTAL RADIOGRAPHIC IMAGE - IMAGE CAPTURE ONLY</t>
    </r>
  </si>
  <si>
    <r>
      <rPr>
        <sz val="10"/>
        <rFont val="Arial"/>
        <family val="2"/>
      </rPr>
      <t>D0706</t>
    </r>
  </si>
  <si>
    <r>
      <rPr>
        <sz val="10"/>
        <rFont val="Arial"/>
        <family val="2"/>
      </rPr>
      <t>INTRAORAL - OCCLUSAL RADIOGRAPHIC IMAGE - IMAGE CAPTURE ONLY</t>
    </r>
  </si>
  <si>
    <r>
      <rPr>
        <sz val="10"/>
        <rFont val="Arial"/>
        <family val="2"/>
      </rPr>
      <t>D0707</t>
    </r>
  </si>
  <si>
    <r>
      <rPr>
        <sz val="10"/>
        <rFont val="Arial"/>
        <family val="2"/>
      </rPr>
      <t>INTRAORAL - PERIAPICAL RADIOGRAPHIC IMAGE - IMAGE CAPTURE ONLY</t>
    </r>
  </si>
  <si>
    <r>
      <rPr>
        <sz val="10"/>
        <rFont val="Arial"/>
        <family val="2"/>
      </rPr>
      <t>D0708</t>
    </r>
  </si>
  <si>
    <r>
      <rPr>
        <sz val="10"/>
        <rFont val="Arial"/>
        <family val="2"/>
      </rPr>
      <t>INTRAORAL - BITEWING RADIOGRAPHIC IMAGE - IMAGE CAPTURE ONLY</t>
    </r>
  </si>
  <si>
    <t>UNSPECIFIED DIAGNOSTIC PROCEDURE,BY REPORT</t>
  </si>
  <si>
    <r>
      <rPr>
        <sz val="10"/>
        <rFont val="Arial"/>
        <family val="2"/>
      </rPr>
      <t>D1110</t>
    </r>
  </si>
  <si>
    <r>
      <rPr>
        <sz val="10"/>
        <rFont val="Arial"/>
        <family val="2"/>
      </rPr>
      <t>PROPHYLAXIS-ADULT</t>
    </r>
  </si>
  <si>
    <r>
      <rPr>
        <sz val="10"/>
        <rFont val="Arial"/>
        <family val="2"/>
      </rPr>
      <t>D1120</t>
    </r>
  </si>
  <si>
    <r>
      <rPr>
        <sz val="10"/>
        <rFont val="Arial"/>
        <family val="2"/>
      </rPr>
      <t>PROPHYLAXIS-CHILD</t>
    </r>
  </si>
  <si>
    <r>
      <rPr>
        <sz val="10"/>
        <rFont val="Arial"/>
        <family val="2"/>
      </rPr>
      <t>D1206</t>
    </r>
  </si>
  <si>
    <r>
      <rPr>
        <sz val="10"/>
        <rFont val="Arial"/>
        <family val="2"/>
      </rPr>
      <t>TOPICAL APPLICATION OF FLUORIDE VARNISH</t>
    </r>
  </si>
  <si>
    <r>
      <rPr>
        <sz val="10"/>
        <rFont val="Arial"/>
        <family val="2"/>
      </rPr>
      <t>D1208</t>
    </r>
  </si>
  <si>
    <r>
      <rPr>
        <sz val="10"/>
        <rFont val="Arial"/>
        <family val="2"/>
      </rPr>
      <t>TOPICAL APPLICATION OF FLUORIDE - EXCLUDING VARNISH</t>
    </r>
  </si>
  <si>
    <r>
      <rPr>
        <sz val="10"/>
        <rFont val="Arial"/>
        <family val="2"/>
      </rPr>
      <t>D1320</t>
    </r>
  </si>
  <si>
    <r>
      <rPr>
        <sz val="10"/>
        <rFont val="Arial"/>
        <family val="2"/>
      </rPr>
      <t>TOBACCO COUNSELING</t>
    </r>
  </si>
  <si>
    <r>
      <rPr>
        <sz val="10"/>
        <rFont val="Arial"/>
        <family val="2"/>
      </rPr>
      <t>D1321</t>
    </r>
  </si>
  <si>
    <r>
      <rPr>
        <sz val="10"/>
        <rFont val="Arial"/>
        <family val="2"/>
      </rPr>
      <t>COUNSELING FOR THE CONTROL AND PREVENTION OF ADVERSE ORAL, BEHAVIORAL, AND SYSTE</t>
    </r>
  </si>
  <si>
    <r>
      <rPr>
        <sz val="10"/>
        <rFont val="Arial"/>
        <family val="2"/>
      </rPr>
      <t>D1351</t>
    </r>
  </si>
  <si>
    <r>
      <rPr>
        <sz val="10"/>
        <rFont val="Arial"/>
        <family val="2"/>
      </rPr>
      <t>SEALANT-PER TOOTH</t>
    </r>
  </si>
  <si>
    <r>
      <rPr>
        <sz val="10"/>
        <rFont val="Arial"/>
        <family val="2"/>
      </rPr>
      <t>D1352</t>
    </r>
  </si>
  <si>
    <r>
      <rPr>
        <sz val="10"/>
        <rFont val="Arial"/>
        <family val="2"/>
      </rPr>
      <t>PREVENTIVE RESIN RESTORATION IN A MODERATE TO HIGH CARIES RISK PATIENT - PERMANE</t>
    </r>
  </si>
  <si>
    <r>
      <rPr>
        <sz val="10"/>
        <rFont val="Arial"/>
        <family val="2"/>
      </rPr>
      <t>D1353</t>
    </r>
  </si>
  <si>
    <r>
      <rPr>
        <sz val="10"/>
        <rFont val="Arial"/>
        <family val="2"/>
      </rPr>
      <t>SEALANT REPAIR - PER TOOTH</t>
    </r>
  </si>
  <si>
    <r>
      <rPr>
        <sz val="10"/>
        <rFont val="Arial"/>
        <family val="2"/>
      </rPr>
      <t>D1354</t>
    </r>
  </si>
  <si>
    <r>
      <rPr>
        <sz val="10"/>
        <rFont val="Arial"/>
        <family val="2"/>
      </rPr>
      <t>INTERIM CARIES ARRESTING MEDICAMENT APPLICATION - PER TOOTH</t>
    </r>
  </si>
  <si>
    <r>
      <rPr>
        <sz val="10"/>
        <rFont val="Arial"/>
        <family val="2"/>
      </rPr>
      <t>D1355</t>
    </r>
  </si>
  <si>
    <r>
      <rPr>
        <sz val="10"/>
        <rFont val="Arial"/>
        <family val="2"/>
      </rPr>
      <t>CARIES PREVENTIVE MEDICAMENT APPLICATION - PER TOOTH</t>
    </r>
  </si>
  <si>
    <r>
      <rPr>
        <sz val="10"/>
        <rFont val="Arial"/>
        <family val="2"/>
      </rPr>
      <t>D1510</t>
    </r>
  </si>
  <si>
    <r>
      <rPr>
        <sz val="10"/>
        <rFont val="Arial"/>
        <family val="2"/>
      </rPr>
      <t>SPACE MAINTAINER-FIXED UNILATERAL</t>
    </r>
  </si>
  <si>
    <r>
      <rPr>
        <sz val="10"/>
        <rFont val="Arial"/>
        <family val="2"/>
      </rPr>
      <t>D1516</t>
    </r>
  </si>
  <si>
    <r>
      <rPr>
        <sz val="10"/>
        <rFont val="Arial"/>
        <family val="2"/>
      </rPr>
      <t>SPACE MAINTAINER - FIXED - BILATERAL, MAXILLARY</t>
    </r>
  </si>
  <si>
    <r>
      <rPr>
        <sz val="10"/>
        <rFont val="Arial"/>
        <family val="2"/>
      </rPr>
      <t>D1517</t>
    </r>
  </si>
  <si>
    <r>
      <rPr>
        <sz val="10"/>
        <rFont val="Arial"/>
        <family val="2"/>
      </rPr>
      <t>SPACE MAINTAINER - FIXED - BILATERAL, MANDIBULAR</t>
    </r>
  </si>
  <si>
    <r>
      <rPr>
        <sz val="10"/>
        <rFont val="Arial"/>
        <family val="2"/>
      </rPr>
      <t>D1520</t>
    </r>
  </si>
  <si>
    <r>
      <rPr>
        <sz val="10"/>
        <rFont val="Arial"/>
        <family val="2"/>
      </rPr>
      <t>SPACE MAINTAINER-REMOVABLE UNILATERAL</t>
    </r>
  </si>
  <si>
    <r>
      <rPr>
        <sz val="10"/>
        <rFont val="Arial"/>
        <family val="2"/>
      </rPr>
      <t>D1526</t>
    </r>
  </si>
  <si>
    <r>
      <rPr>
        <sz val="10"/>
        <rFont val="Arial"/>
        <family val="2"/>
      </rPr>
      <t>SPACE MAINTAINER - REMOVABLE - BILATERAL, MAXILLARY</t>
    </r>
  </si>
  <si>
    <r>
      <rPr>
        <sz val="10"/>
        <rFont val="Arial"/>
        <family val="2"/>
      </rPr>
      <t>D1527</t>
    </r>
  </si>
  <si>
    <r>
      <rPr>
        <sz val="10"/>
        <rFont val="Arial"/>
        <family val="2"/>
      </rPr>
      <t>SPACE MAINTAINER - REMOVABLE - BILATERAL, MANDIBULAR</t>
    </r>
  </si>
  <si>
    <r>
      <rPr>
        <sz val="10"/>
        <rFont val="Arial"/>
        <family val="2"/>
      </rPr>
      <t>D1551</t>
    </r>
  </si>
  <si>
    <r>
      <rPr>
        <sz val="10"/>
        <rFont val="Arial"/>
        <family val="2"/>
      </rPr>
      <t>RE-CEMENT OR RE-BOND BILATERAL SPACE MAINTAINER  MAXILLA</t>
    </r>
  </si>
  <si>
    <r>
      <rPr>
        <sz val="10"/>
        <rFont val="Arial"/>
        <family val="2"/>
      </rPr>
      <t>D1552</t>
    </r>
  </si>
  <si>
    <r>
      <rPr>
        <sz val="10"/>
        <rFont val="Arial"/>
        <family val="2"/>
      </rPr>
      <t>RE-CEMENT OR RE-BOND BILATERAL SPACE MAINTAINER-MANDIBUL</t>
    </r>
  </si>
  <si>
    <r>
      <rPr>
        <sz val="10"/>
        <rFont val="Arial"/>
        <family val="2"/>
      </rPr>
      <t>D1553</t>
    </r>
  </si>
  <si>
    <r>
      <rPr>
        <sz val="10"/>
        <rFont val="Arial"/>
        <family val="2"/>
      </rPr>
      <t>RE-CEMENT OR RE-BOND UNILATERAL SPACE MAINTAINER-PER QUADRANT</t>
    </r>
  </si>
  <si>
    <r>
      <rPr>
        <sz val="10"/>
        <rFont val="Arial"/>
        <family val="2"/>
      </rPr>
      <t>D1556</t>
    </r>
  </si>
  <si>
    <r>
      <rPr>
        <sz val="10"/>
        <rFont val="Arial"/>
        <family val="2"/>
      </rPr>
      <t>D1557</t>
    </r>
  </si>
  <si>
    <r>
      <rPr>
        <sz val="10"/>
        <rFont val="Arial"/>
        <family val="2"/>
      </rPr>
      <t>D1558</t>
    </r>
  </si>
  <si>
    <r>
      <rPr>
        <sz val="10"/>
        <rFont val="Arial"/>
        <family val="2"/>
      </rPr>
      <t>D1575</t>
    </r>
  </si>
  <si>
    <r>
      <rPr>
        <sz val="10"/>
        <rFont val="Arial"/>
        <family val="2"/>
      </rPr>
      <t>DISTAL SHOE SPACE MAINTAINER - FIXED UNILATERAL</t>
    </r>
  </si>
  <si>
    <r>
      <rPr>
        <sz val="10"/>
        <rFont val="Arial"/>
        <family val="2"/>
      </rPr>
      <t>D1999</t>
    </r>
  </si>
  <si>
    <r>
      <rPr>
        <sz val="10"/>
        <rFont val="Arial"/>
        <family val="2"/>
      </rPr>
      <t>UNSPECIFIED PREVENTIVE PROCEDURE, BY REPORT</t>
    </r>
  </si>
  <si>
    <r>
      <rPr>
        <sz val="10"/>
        <rFont val="Arial"/>
        <family val="2"/>
      </rPr>
      <t>D2140</t>
    </r>
  </si>
  <si>
    <r>
      <rPr>
        <sz val="10"/>
        <rFont val="Arial"/>
        <family val="2"/>
      </rPr>
      <t>AMALGAM-ONE SURFACE, PRIMARY OR PERMANENT</t>
    </r>
  </si>
  <si>
    <r>
      <rPr>
        <sz val="10"/>
        <rFont val="Arial"/>
        <family val="2"/>
      </rPr>
      <t>D2150</t>
    </r>
  </si>
  <si>
    <r>
      <rPr>
        <sz val="10"/>
        <rFont val="Arial"/>
        <family val="2"/>
      </rPr>
      <t>AMALGAM-TWO SURFACES, PRIMARY OR PERMANENT</t>
    </r>
  </si>
  <si>
    <r>
      <rPr>
        <sz val="10"/>
        <rFont val="Arial"/>
        <family val="2"/>
      </rPr>
      <t>D2160</t>
    </r>
  </si>
  <si>
    <r>
      <rPr>
        <sz val="10"/>
        <rFont val="Arial"/>
        <family val="2"/>
      </rPr>
      <t>AMALGAM-THREE SURFACES, PRIMARY OR PERMANENT</t>
    </r>
  </si>
  <si>
    <r>
      <rPr>
        <sz val="10"/>
        <rFont val="Arial"/>
        <family val="2"/>
      </rPr>
      <t>D2161</t>
    </r>
  </si>
  <si>
    <r>
      <rPr>
        <sz val="10"/>
        <rFont val="Arial"/>
        <family val="2"/>
      </rPr>
      <t>AMALGAM-FOUR OR MORE SURFACES, PRIMARY OR PERMANENT</t>
    </r>
  </si>
  <si>
    <r>
      <rPr>
        <sz val="10"/>
        <rFont val="Arial"/>
        <family val="2"/>
      </rPr>
      <t>D2330</t>
    </r>
  </si>
  <si>
    <r>
      <rPr>
        <sz val="10"/>
        <rFont val="Arial"/>
        <family val="2"/>
      </rPr>
      <t>RESIN-ONE SURFACE, ANTERIOR</t>
    </r>
  </si>
  <si>
    <r>
      <rPr>
        <sz val="10"/>
        <rFont val="Arial"/>
        <family val="2"/>
      </rPr>
      <t>D2331</t>
    </r>
  </si>
  <si>
    <r>
      <rPr>
        <sz val="10"/>
        <rFont val="Arial"/>
        <family val="2"/>
      </rPr>
      <t>RESIN-TWO SURFACES, ANTERIOR</t>
    </r>
  </si>
  <si>
    <r>
      <rPr>
        <sz val="10"/>
        <rFont val="Arial"/>
        <family val="2"/>
      </rPr>
      <t>D2332</t>
    </r>
  </si>
  <si>
    <r>
      <rPr>
        <sz val="10"/>
        <rFont val="Arial"/>
        <family val="2"/>
      </rPr>
      <t>RESIN-THREE SURFACES, ANTERIOR</t>
    </r>
  </si>
  <si>
    <r>
      <rPr>
        <sz val="10"/>
        <rFont val="Arial"/>
        <family val="2"/>
      </rPr>
      <t>D2335</t>
    </r>
  </si>
  <si>
    <r>
      <rPr>
        <sz val="10"/>
        <rFont val="Arial"/>
        <family val="2"/>
      </rPr>
      <t>RESIN-FOUR OR MORE SURFACES OR INVOLVING INCISAL ANGLE (ANTERIOR)</t>
    </r>
  </si>
  <si>
    <r>
      <rPr>
        <sz val="10"/>
        <rFont val="Arial"/>
        <family val="2"/>
      </rPr>
      <t>D2390</t>
    </r>
  </si>
  <si>
    <r>
      <rPr>
        <sz val="10"/>
        <rFont val="Arial"/>
        <family val="2"/>
      </rPr>
      <t>RESIN-BASED COMPOSITE CROWN, ANTERIOR</t>
    </r>
  </si>
  <si>
    <r>
      <rPr>
        <sz val="10"/>
        <rFont val="Arial"/>
        <family val="2"/>
      </rPr>
      <t>D2391</t>
    </r>
  </si>
  <si>
    <r>
      <rPr>
        <sz val="10"/>
        <rFont val="Arial"/>
        <family val="2"/>
      </rPr>
      <t>RESIN-BASED COMPOSITE - ONE SURFACE, POSTERIOR</t>
    </r>
  </si>
  <si>
    <r>
      <rPr>
        <sz val="10"/>
        <rFont val="Arial"/>
        <family val="2"/>
      </rPr>
      <t>D2392</t>
    </r>
  </si>
  <si>
    <r>
      <rPr>
        <sz val="10"/>
        <rFont val="Arial"/>
        <family val="2"/>
      </rPr>
      <t>RESIN-BASED COMPOSITE - TWO SURFACES, POSTERIOR</t>
    </r>
  </si>
  <si>
    <r>
      <rPr>
        <sz val="10"/>
        <rFont val="Arial"/>
        <family val="2"/>
      </rPr>
      <t>D2393</t>
    </r>
  </si>
  <si>
    <r>
      <rPr>
        <sz val="10"/>
        <rFont val="Arial"/>
        <family val="2"/>
      </rPr>
      <t>RESIN-BASED COMPOSITE - THREE SURFACES, POSTERIOR</t>
    </r>
  </si>
  <si>
    <r>
      <rPr>
        <sz val="10"/>
        <rFont val="Arial"/>
        <family val="2"/>
      </rPr>
      <t>D2394</t>
    </r>
  </si>
  <si>
    <r>
      <rPr>
        <sz val="10"/>
        <rFont val="Arial"/>
        <family val="2"/>
      </rPr>
      <t>RESIN-BASED COMPOSITE - FOUR OR MORE SURFACES, POSTERIOR</t>
    </r>
  </si>
  <si>
    <r>
      <rPr>
        <sz val="10"/>
        <rFont val="Arial"/>
        <family val="2"/>
      </rPr>
      <t>D2740</t>
    </r>
  </si>
  <si>
    <r>
      <rPr>
        <sz val="10"/>
        <rFont val="Arial"/>
        <family val="2"/>
      </rPr>
      <t>CROWN - PORCELAIN/CERAMIC</t>
    </r>
  </si>
  <si>
    <r>
      <rPr>
        <sz val="10"/>
        <rFont val="Arial"/>
        <family val="2"/>
      </rPr>
      <t>D2750</t>
    </r>
  </si>
  <si>
    <r>
      <rPr>
        <sz val="10"/>
        <rFont val="Arial"/>
        <family val="2"/>
      </rPr>
      <t>CROWN-PORCELAIN FUSED TO HIGH NOBLE METAL</t>
    </r>
  </si>
  <si>
    <r>
      <rPr>
        <sz val="10"/>
        <rFont val="Arial"/>
        <family val="2"/>
      </rPr>
      <t>D2751</t>
    </r>
  </si>
  <si>
    <r>
      <rPr>
        <sz val="10"/>
        <rFont val="Arial"/>
        <family val="2"/>
      </rPr>
      <t>CROWN-PROCELAIN FUSED TO PREDOMINANTLY BASE METAL</t>
    </r>
  </si>
  <si>
    <r>
      <rPr>
        <sz val="10"/>
        <rFont val="Arial"/>
        <family val="2"/>
      </rPr>
      <t>D2752</t>
    </r>
  </si>
  <si>
    <r>
      <rPr>
        <sz val="10"/>
        <rFont val="Arial"/>
        <family val="2"/>
      </rPr>
      <t>CROWN-PORCELAIN FUSED TO NOBLE METAL</t>
    </r>
  </si>
  <si>
    <r>
      <rPr>
        <sz val="10"/>
        <rFont val="Arial"/>
        <family val="2"/>
      </rPr>
      <t>D2753</t>
    </r>
  </si>
  <si>
    <r>
      <rPr>
        <sz val="10"/>
        <rFont val="Arial"/>
        <family val="2"/>
      </rPr>
      <t>CROWN-PORCELAIN FUSED TO TITANIUM AND TITANIUM ALLOYS</t>
    </r>
  </si>
  <si>
    <r>
      <rPr>
        <sz val="10"/>
        <rFont val="Arial"/>
        <family val="2"/>
      </rPr>
      <t>D2790</t>
    </r>
  </si>
  <si>
    <r>
      <rPr>
        <sz val="10"/>
        <rFont val="Arial"/>
        <family val="2"/>
      </rPr>
      <t>CROWN-FULL CAST HIGH NOBLE METAL</t>
    </r>
  </si>
  <si>
    <r>
      <rPr>
        <sz val="10"/>
        <rFont val="Arial"/>
        <family val="2"/>
      </rPr>
      <t>D2791</t>
    </r>
  </si>
  <si>
    <r>
      <rPr>
        <sz val="10"/>
        <rFont val="Arial"/>
        <family val="2"/>
      </rPr>
      <t>CROWN-FULL CAST PREDOMINANTLY BASE METAL</t>
    </r>
  </si>
  <si>
    <r>
      <rPr>
        <sz val="10"/>
        <rFont val="Arial"/>
        <family val="2"/>
      </rPr>
      <t>D2792</t>
    </r>
  </si>
  <si>
    <r>
      <rPr>
        <sz val="10"/>
        <rFont val="Arial"/>
        <family val="2"/>
      </rPr>
      <t>CROWN-FULL CAST NOBLE METAL</t>
    </r>
  </si>
  <si>
    <r>
      <rPr>
        <sz val="10"/>
        <rFont val="Arial"/>
        <family val="2"/>
      </rPr>
      <t>D2794</t>
    </r>
  </si>
  <si>
    <r>
      <rPr>
        <sz val="10"/>
        <rFont val="Arial"/>
        <family val="2"/>
      </rPr>
      <t>CROWN-TITANIUM</t>
    </r>
  </si>
  <si>
    <r>
      <rPr>
        <sz val="10"/>
        <rFont val="Arial"/>
        <family val="2"/>
      </rPr>
      <t>D2910</t>
    </r>
  </si>
  <si>
    <r>
      <rPr>
        <sz val="10"/>
        <rFont val="Arial"/>
        <family val="2"/>
      </rPr>
      <t>RE-CEMENT OR RE-BOND INLAY, ONLAY, VENEER OR PARTIAL COVERAGE RESTORATION</t>
    </r>
  </si>
  <si>
    <r>
      <rPr>
        <sz val="10"/>
        <rFont val="Arial"/>
        <family val="2"/>
      </rPr>
      <t>D2915</t>
    </r>
  </si>
  <si>
    <r>
      <rPr>
        <sz val="10"/>
        <rFont val="Arial"/>
        <family val="2"/>
      </rPr>
      <t>RE-CEMENT OR RE-BOND INDIRECTLY FABRICATED OR PREFABRICATED POST AND CORE</t>
    </r>
  </si>
  <si>
    <r>
      <rPr>
        <sz val="10"/>
        <rFont val="Arial"/>
        <family val="2"/>
      </rPr>
      <t>D2920</t>
    </r>
  </si>
  <si>
    <r>
      <rPr>
        <sz val="10"/>
        <rFont val="Arial"/>
        <family val="2"/>
      </rPr>
      <t>RE-CEMENT OR RE-BOND CROWN</t>
    </r>
  </si>
  <si>
    <r>
      <rPr>
        <sz val="10"/>
        <rFont val="Arial"/>
        <family val="2"/>
      </rPr>
      <t>D2921</t>
    </r>
  </si>
  <si>
    <r>
      <rPr>
        <sz val="10"/>
        <rFont val="Arial"/>
        <family val="2"/>
      </rPr>
      <t>REATTACHMENT OF TOOTH FRAGMENT, INCISAL EDGE OR CUSP</t>
    </r>
  </si>
  <si>
    <r>
      <rPr>
        <sz val="10"/>
        <rFont val="Arial"/>
        <family val="2"/>
      </rPr>
      <t>D2928</t>
    </r>
  </si>
  <si>
    <r>
      <rPr>
        <sz val="10"/>
        <rFont val="Arial"/>
        <family val="2"/>
      </rPr>
      <t>PREFABRICATED PORCELAIN/CERAMIC CROWN - PERMANENT TOOTH</t>
    </r>
  </si>
  <si>
    <r>
      <rPr>
        <sz val="10"/>
        <rFont val="Arial"/>
        <family val="2"/>
      </rPr>
      <t>D2929</t>
    </r>
  </si>
  <si>
    <r>
      <rPr>
        <sz val="10"/>
        <rFont val="Arial"/>
        <family val="2"/>
      </rPr>
      <t>PREFABRICATED PORCELAIN/CERAMIC CROWN - PRIMARY TOOTH</t>
    </r>
  </si>
  <si>
    <r>
      <rPr>
        <sz val="10"/>
        <rFont val="Arial"/>
        <family val="2"/>
      </rPr>
      <t>D2930</t>
    </r>
  </si>
  <si>
    <r>
      <rPr>
        <sz val="10"/>
        <rFont val="Arial"/>
        <family val="2"/>
      </rPr>
      <t>PREFABRICATED STAINLESS STEEL CROWN-PRIMARY TOOTH</t>
    </r>
  </si>
  <si>
    <r>
      <rPr>
        <sz val="10"/>
        <rFont val="Arial"/>
        <family val="2"/>
      </rPr>
      <t>D2931</t>
    </r>
  </si>
  <si>
    <r>
      <rPr>
        <sz val="10"/>
        <rFont val="Arial"/>
        <family val="2"/>
      </rPr>
      <t>PREFABRICATED STAINLESS STEEL CROWN-PERMANENT TOOTH</t>
    </r>
  </si>
  <si>
    <r>
      <rPr>
        <sz val="10"/>
        <rFont val="Arial"/>
        <family val="2"/>
      </rPr>
      <t>D2932</t>
    </r>
  </si>
  <si>
    <r>
      <rPr>
        <sz val="10"/>
        <rFont val="Arial"/>
        <family val="2"/>
      </rPr>
      <t>PREFABRICATED RESIN CROWN</t>
    </r>
  </si>
  <si>
    <r>
      <rPr>
        <sz val="10"/>
        <rFont val="Arial"/>
        <family val="2"/>
      </rPr>
      <t>D2933</t>
    </r>
  </si>
  <si>
    <r>
      <rPr>
        <sz val="10"/>
        <rFont val="Arial"/>
        <family val="2"/>
      </rPr>
      <t>PREFABRICATED STAINLESS STEEL CROWN WITH RESIN WINDOW</t>
    </r>
  </si>
  <si>
    <r>
      <rPr>
        <sz val="10"/>
        <rFont val="Arial"/>
        <family val="2"/>
      </rPr>
      <t>D2934</t>
    </r>
  </si>
  <si>
    <r>
      <rPr>
        <sz val="10"/>
        <rFont val="Arial"/>
        <family val="2"/>
      </rPr>
      <t>PREFABRICATED ESTHETIC COATED STAINLESS STEEL CROWN - PRIMARY TOOTH</t>
    </r>
  </si>
  <si>
    <r>
      <rPr>
        <sz val="10"/>
        <rFont val="Arial"/>
        <family val="2"/>
      </rPr>
      <t>D2940</t>
    </r>
  </si>
  <si>
    <r>
      <rPr>
        <sz val="10"/>
        <rFont val="Arial"/>
        <family val="2"/>
      </rPr>
      <t>PROTECTIVE RESTORATION</t>
    </r>
  </si>
  <si>
    <r>
      <rPr>
        <sz val="10"/>
        <rFont val="Arial"/>
        <family val="2"/>
      </rPr>
      <t>D2941</t>
    </r>
  </si>
  <si>
    <r>
      <rPr>
        <sz val="10"/>
        <rFont val="Arial"/>
        <family val="2"/>
      </rPr>
      <t>INTERIM THERAPEUTIC RESTORATION - PRIMARY DENTITION</t>
    </r>
  </si>
  <si>
    <r>
      <rPr>
        <sz val="10"/>
        <rFont val="Arial"/>
        <family val="2"/>
      </rPr>
      <t>D2950</t>
    </r>
  </si>
  <si>
    <r>
      <rPr>
        <sz val="10"/>
        <rFont val="Arial"/>
        <family val="2"/>
      </rPr>
      <t>CORE BUILD-UP, INCLUDING ANY PINS WHEN REQUIRED</t>
    </r>
  </si>
  <si>
    <r>
      <rPr>
        <sz val="10"/>
        <rFont val="Arial"/>
        <family val="2"/>
      </rPr>
      <t>D2951</t>
    </r>
  </si>
  <si>
    <r>
      <rPr>
        <sz val="10"/>
        <rFont val="Arial"/>
        <family val="2"/>
      </rPr>
      <t>PIN RETENTION-PER TOOTH, IN ADDITION TO RESTORATION</t>
    </r>
  </si>
  <si>
    <r>
      <rPr>
        <sz val="10"/>
        <rFont val="Arial"/>
        <family val="2"/>
      </rPr>
      <t>D2952</t>
    </r>
  </si>
  <si>
    <r>
      <rPr>
        <sz val="10"/>
        <rFont val="Arial"/>
        <family val="2"/>
      </rPr>
      <t>POST AND CORE IN ADDITION TO CROWN, INDIRECTLY FABRICATED</t>
    </r>
  </si>
  <si>
    <r>
      <rPr>
        <sz val="10"/>
        <rFont val="Arial"/>
        <family val="2"/>
      </rPr>
      <t>D2954</t>
    </r>
  </si>
  <si>
    <r>
      <rPr>
        <sz val="10"/>
        <rFont val="Arial"/>
        <family val="2"/>
      </rPr>
      <t>PREFABRICATED POST AND CORE IN ADDITION TO CROWN</t>
    </r>
  </si>
  <si>
    <t>D2976</t>
  </si>
  <si>
    <t>BAND STABILIZATION - PER TOOTH</t>
  </si>
  <si>
    <t>UNSPECIFIED RESTORATIVE PROCEDURE BY REPORT</t>
  </si>
  <si>
    <r>
      <rPr>
        <sz val="10"/>
        <rFont val="Arial"/>
        <family val="2"/>
      </rPr>
      <t>D3110</t>
    </r>
  </si>
  <si>
    <r>
      <rPr>
        <sz val="10"/>
        <rFont val="Arial"/>
        <family val="2"/>
      </rPr>
      <t>PULP CAP-DIRECT (EXCLUDING FINAL RESTORATION)</t>
    </r>
  </si>
  <si>
    <r>
      <rPr>
        <sz val="10"/>
        <rFont val="Arial"/>
        <family val="2"/>
      </rPr>
      <t>D3120</t>
    </r>
  </si>
  <si>
    <r>
      <rPr>
        <sz val="10"/>
        <rFont val="Arial"/>
        <family val="2"/>
      </rPr>
      <t>PULP CAP-INDIRECT  (EXCLUDING FINAL RESTORATION)</t>
    </r>
  </si>
  <si>
    <r>
      <rPr>
        <sz val="10"/>
        <rFont val="Arial"/>
        <family val="2"/>
      </rPr>
      <t>D3220</t>
    </r>
  </si>
  <si>
    <r>
      <rPr>
        <sz val="10"/>
        <rFont val="Arial"/>
        <family val="2"/>
      </rPr>
      <t>THERAPEUTIC PULPOTOMY (EXCLUDING FINAL RESTORATION)  REMOVAL OF PULP CORONAL TO</t>
    </r>
  </si>
  <si>
    <r>
      <rPr>
        <sz val="10"/>
        <rFont val="Arial"/>
        <family val="2"/>
      </rPr>
      <t>D3221</t>
    </r>
  </si>
  <si>
    <r>
      <rPr>
        <sz val="10"/>
        <rFont val="Arial"/>
        <family val="2"/>
      </rPr>
      <t>PULPAL DEBRIDEMENT, PRIMARY AND PERMANENT TEETH</t>
    </r>
  </si>
  <si>
    <r>
      <rPr>
        <sz val="10"/>
        <rFont val="Arial"/>
        <family val="2"/>
      </rPr>
      <t>D3222</t>
    </r>
  </si>
  <si>
    <r>
      <rPr>
        <sz val="10"/>
        <rFont val="Arial"/>
        <family val="2"/>
      </rPr>
      <t>PARTIAL PULPOTOMY FOR APEXOGENESIS - PERMANENT TOOTH WITH INCOMPLETE ROOT DEVELO</t>
    </r>
  </si>
  <si>
    <r>
      <rPr>
        <sz val="10"/>
        <rFont val="Arial"/>
        <family val="2"/>
      </rPr>
      <t>D3230</t>
    </r>
  </si>
  <si>
    <r>
      <rPr>
        <sz val="10"/>
        <rFont val="Arial"/>
        <family val="2"/>
      </rPr>
      <t>PULPAL THERAPY (RESORBABLE FILLING)-ANTERIOR, PRIMARY TOOTH (EXCLUDING FINAL RES</t>
    </r>
  </si>
  <si>
    <r>
      <rPr>
        <sz val="10"/>
        <rFont val="Arial"/>
        <family val="2"/>
      </rPr>
      <t>D3240</t>
    </r>
  </si>
  <si>
    <r>
      <rPr>
        <sz val="10"/>
        <rFont val="Arial"/>
        <family val="2"/>
      </rPr>
      <t>PULPAL THERAPY (RESORBABLE FILLING)-POSTERIOR, PRIMARY TOOTH (EXCLUDING FINAL</t>
    </r>
  </si>
  <si>
    <r>
      <rPr>
        <sz val="10"/>
        <rFont val="Arial"/>
        <family val="2"/>
      </rPr>
      <t>D3310</t>
    </r>
  </si>
  <si>
    <r>
      <rPr>
        <sz val="10"/>
        <rFont val="Arial"/>
        <family val="2"/>
      </rPr>
      <t>ENDODONTIC THERAPY, ANTERIOR TOOTH (EXCLUDING FINAL RESTORATION)</t>
    </r>
  </si>
  <si>
    <r>
      <rPr>
        <sz val="10"/>
        <rFont val="Arial"/>
        <family val="2"/>
      </rPr>
      <t>D3320</t>
    </r>
  </si>
  <si>
    <r>
      <rPr>
        <sz val="10"/>
        <rFont val="Arial"/>
        <family val="2"/>
      </rPr>
      <t>ENDODONTIC THERAPY, PREMOLAR TOOTH (EXCLUDING FINAL RESTORATION)</t>
    </r>
  </si>
  <si>
    <r>
      <rPr>
        <sz val="10"/>
        <rFont val="Arial"/>
        <family val="2"/>
      </rPr>
      <t>D3330</t>
    </r>
  </si>
  <si>
    <r>
      <rPr>
        <sz val="10"/>
        <rFont val="Arial"/>
        <family val="2"/>
      </rPr>
      <t>ENDODONTIC THERAPY, MOLAR TOOTH (EXCLUDING FINAL RESTORATION)</t>
    </r>
  </si>
  <si>
    <r>
      <rPr>
        <sz val="10"/>
        <rFont val="Arial"/>
        <family val="2"/>
      </rPr>
      <t>D3331</t>
    </r>
  </si>
  <si>
    <r>
      <rPr>
        <sz val="10"/>
        <rFont val="Arial"/>
        <family val="2"/>
      </rPr>
      <t>TREATMENT OF ROOT CANAL OBSTRUCTION; NON-SURGICAL ACCESS</t>
    </r>
  </si>
  <si>
    <r>
      <rPr>
        <sz val="10"/>
        <rFont val="Arial"/>
        <family val="2"/>
      </rPr>
      <t>D3332</t>
    </r>
  </si>
  <si>
    <r>
      <rPr>
        <sz val="10"/>
        <rFont val="Arial"/>
        <family val="2"/>
      </rPr>
      <t>INCOMPLETE ENDODONTIC THERAPY; INOPERABLE, UNRESTORABLE OR FRACTURED TOOTH</t>
    </r>
  </si>
  <si>
    <r>
      <rPr>
        <sz val="10"/>
        <rFont val="Arial"/>
        <family val="2"/>
      </rPr>
      <t>D3333</t>
    </r>
  </si>
  <si>
    <r>
      <rPr>
        <sz val="10"/>
        <rFont val="Arial"/>
        <family val="2"/>
      </rPr>
      <t>INTERNAL ROOT REPAIR OF PERFORATION DEFECTS</t>
    </r>
  </si>
  <si>
    <r>
      <rPr>
        <sz val="10"/>
        <rFont val="Arial"/>
        <family val="2"/>
      </rPr>
      <t>D3346</t>
    </r>
  </si>
  <si>
    <r>
      <rPr>
        <sz val="10"/>
        <rFont val="Arial"/>
        <family val="2"/>
      </rPr>
      <t>RETREATMENT OF PREVIOUS ROOT CANAL THERAPY-ANTERIOR</t>
    </r>
  </si>
  <si>
    <r>
      <rPr>
        <sz val="10"/>
        <rFont val="Arial"/>
        <family val="2"/>
      </rPr>
      <t>D3347</t>
    </r>
  </si>
  <si>
    <r>
      <rPr>
        <sz val="10"/>
        <rFont val="Arial"/>
        <family val="2"/>
      </rPr>
      <t>RETREATMENT OF PREVIOUS ROOT CANAL THERAPY - PREMOLAR</t>
    </r>
  </si>
  <si>
    <r>
      <rPr>
        <sz val="10"/>
        <rFont val="Arial"/>
        <family val="2"/>
      </rPr>
      <t>D3348</t>
    </r>
  </si>
  <si>
    <r>
      <rPr>
        <sz val="10"/>
        <rFont val="Arial"/>
        <family val="2"/>
      </rPr>
      <t>RETREATMENT OF PREVIOUS ROOT CANAL THERAPY-MOLAR</t>
    </r>
  </si>
  <si>
    <r>
      <rPr>
        <sz val="10"/>
        <rFont val="Arial"/>
        <family val="2"/>
      </rPr>
      <t>D3351</t>
    </r>
  </si>
  <si>
    <r>
      <rPr>
        <sz val="10"/>
        <rFont val="Arial"/>
        <family val="2"/>
      </rPr>
      <t>APEXIFICATION/RECALCIFICATION - INITIAL VISIT (APICAL CLOSURE/CALCIFIC REPAIR OF</t>
    </r>
  </si>
  <si>
    <r>
      <rPr>
        <sz val="10"/>
        <rFont val="Arial"/>
        <family val="2"/>
      </rPr>
      <t>D3352</t>
    </r>
  </si>
  <si>
    <r>
      <rPr>
        <sz val="10"/>
        <rFont val="Arial"/>
        <family val="2"/>
      </rPr>
      <t>APEXIFICATION/RECALCIFICATION - INTERIM MEDICATION REPLACEMENT (APICAL CLOSURE/C</t>
    </r>
  </si>
  <si>
    <r>
      <rPr>
        <sz val="10"/>
        <rFont val="Arial"/>
        <family val="2"/>
      </rPr>
      <t>D3353</t>
    </r>
  </si>
  <si>
    <r>
      <rPr>
        <sz val="10"/>
        <rFont val="Arial"/>
        <family val="2"/>
      </rPr>
      <t>APEXIFICATION/RECALCIFICATION-FINAL VISIT (INCLUDES COMPLETED ROOT CANAL</t>
    </r>
  </si>
  <si>
    <r>
      <rPr>
        <sz val="10"/>
        <rFont val="Arial"/>
        <family val="2"/>
      </rPr>
      <t>D3410</t>
    </r>
  </si>
  <si>
    <r>
      <rPr>
        <sz val="10"/>
        <rFont val="Arial"/>
        <family val="2"/>
      </rPr>
      <t>APICOECTOMY - ANTERIOR</t>
    </r>
  </si>
  <si>
    <r>
      <rPr>
        <sz val="10"/>
        <rFont val="Arial"/>
        <family val="2"/>
      </rPr>
      <t>D3421</t>
    </r>
  </si>
  <si>
    <r>
      <rPr>
        <sz val="10"/>
        <rFont val="Arial"/>
        <family val="2"/>
      </rPr>
      <t>APICOECTOMY - PREMOLAR (FIRST ROOT)</t>
    </r>
  </si>
  <si>
    <r>
      <rPr>
        <sz val="10"/>
        <rFont val="Arial"/>
        <family val="2"/>
      </rPr>
      <t>D3425</t>
    </r>
  </si>
  <si>
    <r>
      <rPr>
        <sz val="10"/>
        <rFont val="Arial"/>
        <family val="2"/>
      </rPr>
      <t>APICOECTOMY - MOLAR (FIRST ROOT)</t>
    </r>
  </si>
  <si>
    <r>
      <rPr>
        <sz val="10"/>
        <rFont val="Arial"/>
        <family val="2"/>
      </rPr>
      <t>D3426</t>
    </r>
  </si>
  <si>
    <r>
      <rPr>
        <sz val="10"/>
        <rFont val="Arial"/>
        <family val="2"/>
      </rPr>
      <t>APICOECTOMY (EACH ADDITIONAL ROOT)</t>
    </r>
  </si>
  <si>
    <r>
      <rPr>
        <sz val="10"/>
        <rFont val="Arial"/>
        <family val="2"/>
      </rPr>
      <t>D3430</t>
    </r>
  </si>
  <si>
    <r>
      <rPr>
        <sz val="10"/>
        <rFont val="Arial"/>
        <family val="2"/>
      </rPr>
      <t>RETROGRADE FILLING-PER ROOT</t>
    </r>
  </si>
  <si>
    <r>
      <rPr>
        <sz val="10"/>
        <rFont val="Arial"/>
        <family val="2"/>
      </rPr>
      <t>D3450</t>
    </r>
  </si>
  <si>
    <r>
      <rPr>
        <sz val="10"/>
        <rFont val="Arial"/>
        <family val="2"/>
      </rPr>
      <t>ROOT AMPUTATION-PER ROOT</t>
    </r>
  </si>
  <si>
    <r>
      <rPr>
        <sz val="10"/>
        <rFont val="Arial"/>
        <family val="2"/>
      </rPr>
      <t>D3471</t>
    </r>
  </si>
  <si>
    <r>
      <rPr>
        <sz val="10"/>
        <rFont val="Arial"/>
        <family val="2"/>
      </rPr>
      <t>SURGICAL REPAIR OF ROOT RESORPTION - ANTERIOR</t>
    </r>
  </si>
  <si>
    <r>
      <rPr>
        <sz val="10"/>
        <rFont val="Arial"/>
        <family val="2"/>
      </rPr>
      <t>D3472</t>
    </r>
  </si>
  <si>
    <r>
      <rPr>
        <sz val="10"/>
        <rFont val="Arial"/>
        <family val="2"/>
      </rPr>
      <t>SURGICAL REPAIR OF ROOT RESORPTION - PREMOLAR</t>
    </r>
  </si>
  <si>
    <r>
      <rPr>
        <sz val="10"/>
        <rFont val="Arial"/>
        <family val="2"/>
      </rPr>
      <t>D3473</t>
    </r>
  </si>
  <si>
    <r>
      <rPr>
        <sz val="10"/>
        <rFont val="Arial"/>
        <family val="2"/>
      </rPr>
      <t>SURGICAL REPAIR OF ROOT RESORPTION - MOLAR</t>
    </r>
  </si>
  <si>
    <r>
      <rPr>
        <sz val="10"/>
        <rFont val="Arial"/>
        <family val="2"/>
      </rPr>
      <t>D3501</t>
    </r>
  </si>
  <si>
    <r>
      <rPr>
        <sz val="10"/>
        <rFont val="Arial"/>
        <family val="2"/>
      </rPr>
      <t>SURGICAL EXPOSURE OF ROOT SURFACE WITHOUT APICOECTOMY OR REPAIR OF ROOT RESORPTI</t>
    </r>
  </si>
  <si>
    <r>
      <rPr>
        <sz val="10"/>
        <rFont val="Arial"/>
        <family val="2"/>
      </rPr>
      <t>D3502</t>
    </r>
  </si>
  <si>
    <r>
      <rPr>
        <sz val="10"/>
        <rFont val="Arial"/>
        <family val="2"/>
      </rPr>
      <t>D3503</t>
    </r>
  </si>
  <si>
    <r>
      <rPr>
        <sz val="10"/>
        <rFont val="Arial"/>
        <family val="2"/>
      </rPr>
      <t>D3920</t>
    </r>
  </si>
  <si>
    <r>
      <rPr>
        <sz val="10"/>
        <rFont val="Arial"/>
        <family val="2"/>
      </rPr>
      <t>HEMISECTION (INCLUDING ANY ROOT REMOVAL), NOT INCLUDING ROOT CANAL THERAPY</t>
    </r>
  </si>
  <si>
    <t>D3921</t>
  </si>
  <si>
    <t xml:space="preserve">DECORONATION OR SUBMERGENCE OF AN ERUPTED TOOTH                                 </t>
  </si>
  <si>
    <r>
      <rPr>
        <sz val="10"/>
        <rFont val="Arial"/>
        <family val="2"/>
      </rPr>
      <t>D4210</t>
    </r>
  </si>
  <si>
    <r>
      <rPr>
        <sz val="10"/>
        <rFont val="Arial"/>
        <family val="2"/>
      </rPr>
      <t>GINGIVECTOMY OR GINGIVOPLASTY - FOUR OR MORE CONTIGUOUS TEETH OR TOOTH BOUNDED S</t>
    </r>
  </si>
  <si>
    <r>
      <rPr>
        <sz val="10"/>
        <rFont val="Arial"/>
        <family val="2"/>
      </rPr>
      <t>D4211</t>
    </r>
  </si>
  <si>
    <r>
      <rPr>
        <sz val="10"/>
        <rFont val="Arial"/>
        <family val="2"/>
      </rPr>
      <t>GINGIVECTOMY OR GINGIVOPLASTY - ONE TO THREE CONTIGUOUS TEETH OR TOOTH BOUNDED S</t>
    </r>
  </si>
  <si>
    <r>
      <rPr>
        <sz val="10"/>
        <rFont val="Arial"/>
        <family val="2"/>
      </rPr>
      <t>D4240</t>
    </r>
  </si>
  <si>
    <r>
      <rPr>
        <sz val="10"/>
        <rFont val="Arial"/>
        <family val="2"/>
      </rPr>
      <t>GINGIVAL FLAP PROCEDURE, INCLUDING ROOT PLANING - FOUR OR MORE CONTIGUOUS TEETH</t>
    </r>
  </si>
  <si>
    <r>
      <rPr>
        <sz val="10"/>
        <rFont val="Arial"/>
        <family val="2"/>
      </rPr>
      <t>D4241</t>
    </r>
  </si>
  <si>
    <r>
      <rPr>
        <sz val="10"/>
        <rFont val="Arial"/>
        <family val="2"/>
      </rPr>
      <t>GINGIVAL FLAP PROCEDURE, INCLUDING ROOT PLANING - ONE TO THREE CONTIGUOUS TEETH</t>
    </r>
  </si>
  <si>
    <r>
      <rPr>
        <sz val="10"/>
        <rFont val="Arial"/>
        <family val="2"/>
      </rPr>
      <t>D4249</t>
    </r>
  </si>
  <si>
    <r>
      <rPr>
        <sz val="10"/>
        <rFont val="Arial"/>
        <family val="2"/>
      </rPr>
      <t>CLINICAL CROWN LENGTHENING-HARD TISSUE</t>
    </r>
  </si>
  <si>
    <r>
      <rPr>
        <sz val="10"/>
        <rFont val="Arial"/>
        <family val="2"/>
      </rPr>
      <t>D4260</t>
    </r>
  </si>
  <si>
    <r>
      <rPr>
        <sz val="10"/>
        <rFont val="Arial"/>
        <family val="2"/>
      </rPr>
      <t>OSSEOUS SURGERY (INCLUDING ELEVATION OF A FULL THICKNESS FLAP ENTRY AND CLOSURE)</t>
    </r>
  </si>
  <si>
    <r>
      <rPr>
        <sz val="10"/>
        <rFont val="Arial"/>
        <family val="2"/>
      </rPr>
      <t>D4261</t>
    </r>
  </si>
  <si>
    <r>
      <rPr>
        <sz val="10"/>
        <rFont val="Arial"/>
        <family val="2"/>
      </rPr>
      <t>D4263</t>
    </r>
  </si>
  <si>
    <r>
      <rPr>
        <sz val="10"/>
        <rFont val="Arial"/>
        <family val="2"/>
      </rPr>
      <t>BONE REPLACEMENT GRAFT - RETAINED NATURAL TOOTH - FIRST SITE IN QUADRANT</t>
    </r>
  </si>
  <si>
    <r>
      <rPr>
        <sz val="10"/>
        <rFont val="Arial"/>
        <family val="2"/>
      </rPr>
      <t>D4264</t>
    </r>
  </si>
  <si>
    <r>
      <rPr>
        <sz val="10"/>
        <rFont val="Arial"/>
        <family val="2"/>
      </rPr>
      <t>BONE REPLACEMENT GRAFT - RETAINED NATURAL TOOTH - EACH ADDITIONAL SITE IN QUADRA</t>
    </r>
  </si>
  <si>
    <r>
      <rPr>
        <sz val="10"/>
        <rFont val="Arial"/>
        <family val="2"/>
      </rPr>
      <t>D4265</t>
    </r>
  </si>
  <si>
    <r>
      <rPr>
        <sz val="10"/>
        <rFont val="Arial"/>
        <family val="2"/>
      </rPr>
      <t>BIOLOGIC MATERIALS TO AID IN SOFT AND OSSEOUS TISSUE REGENERATION</t>
    </r>
  </si>
  <si>
    <r>
      <rPr>
        <sz val="10"/>
        <rFont val="Arial"/>
        <family val="2"/>
      </rPr>
      <t>D4266</t>
    </r>
  </si>
  <si>
    <r>
      <rPr>
        <sz val="10"/>
        <rFont val="Arial"/>
        <family val="2"/>
      </rPr>
      <t>GUIDED TISSUE REGENERATION - RESORBABLE BARRIER, PER SITE</t>
    </r>
  </si>
  <si>
    <r>
      <rPr>
        <sz val="10"/>
        <rFont val="Arial"/>
        <family val="2"/>
      </rPr>
      <t>D4267</t>
    </r>
  </si>
  <si>
    <r>
      <rPr>
        <sz val="10"/>
        <rFont val="Arial"/>
        <family val="2"/>
      </rPr>
      <t>GUIDED TISSUE REGENERATION - NONRESORBABLE BARRIER, PER SITE, (INCLUDES</t>
    </r>
  </si>
  <si>
    <r>
      <rPr>
        <sz val="10"/>
        <rFont val="Arial"/>
        <family val="2"/>
      </rPr>
      <t>D4270</t>
    </r>
  </si>
  <si>
    <r>
      <rPr>
        <sz val="10"/>
        <rFont val="Arial"/>
        <family val="2"/>
      </rPr>
      <t>PEDICLE SOFT TISSUE GRAFT PROCEDURE</t>
    </r>
  </si>
  <si>
    <r>
      <rPr>
        <sz val="10"/>
        <rFont val="Arial"/>
        <family val="2"/>
      </rPr>
      <t>D4273</t>
    </r>
  </si>
  <si>
    <r>
      <rPr>
        <sz val="10"/>
        <rFont val="Arial"/>
        <family val="2"/>
      </rPr>
      <t>AUTOGENOUS CONNECTIVE TISSUE GRAFT PROCEDURE (INCLUDING DONOR AND RECIPIENT SURG</t>
    </r>
  </si>
  <si>
    <r>
      <rPr>
        <sz val="10"/>
        <rFont val="Arial"/>
        <family val="2"/>
      </rPr>
      <t>D4274</t>
    </r>
  </si>
  <si>
    <r>
      <rPr>
        <sz val="10"/>
        <rFont val="Arial"/>
        <family val="2"/>
      </rPr>
      <t>MESIAL/DISTAL WEDGE PROCEDURE, SINGLE TOOTH (WHEN NOT PERFORMED IN CONJUNCTION W</t>
    </r>
  </si>
  <si>
    <r>
      <rPr>
        <sz val="10"/>
        <rFont val="Arial"/>
        <family val="2"/>
      </rPr>
      <t>D4275</t>
    </r>
  </si>
  <si>
    <r>
      <rPr>
        <sz val="10"/>
        <rFont val="Arial"/>
        <family val="2"/>
      </rPr>
      <t>NON-AUTOGENOUS CONNECTIVE TISSUE GRAFT (INCLUDING RECIPIENT SITE AND DONOR MATER</t>
    </r>
  </si>
  <si>
    <r>
      <rPr>
        <sz val="10"/>
        <rFont val="Arial"/>
        <family val="2"/>
      </rPr>
      <t>D4276</t>
    </r>
  </si>
  <si>
    <r>
      <rPr>
        <sz val="10"/>
        <rFont val="Arial"/>
        <family val="2"/>
      </rPr>
      <t>COMBINED CONNECTIVE TISSUE AND DOUBLE PEDICLE GRAFT, PER TOOTH</t>
    </r>
  </si>
  <si>
    <t>D4286</t>
  </si>
  <si>
    <t xml:space="preserve">REMOVAL OF NON-RESORBABLE BARRIER </t>
  </si>
  <si>
    <t>D4322</t>
  </si>
  <si>
    <t xml:space="preserve">SPLINT - INTRA-CORONAL; NATURAL TEETH OR PROSTHETIC CROWNS                      </t>
  </si>
  <si>
    <t>D4323</t>
  </si>
  <si>
    <t xml:space="preserve">SPLINT - EXTRA-CORONAL; NATURAL TEETH OR PROSTHETIC CROWNS                      </t>
  </si>
  <si>
    <r>
      <rPr>
        <sz val="10"/>
        <rFont val="Arial"/>
        <family val="2"/>
      </rPr>
      <t>D4341</t>
    </r>
  </si>
  <si>
    <r>
      <rPr>
        <sz val="10"/>
        <rFont val="Arial"/>
        <family val="2"/>
      </rPr>
      <t>PERIODONTAL SCALING AND ROOT PLANING - FOUR OR MORE TEETH PER QUADRANT</t>
    </r>
  </si>
  <si>
    <r>
      <rPr>
        <sz val="10"/>
        <rFont val="Arial"/>
        <family val="2"/>
      </rPr>
      <t>D4342</t>
    </r>
  </si>
  <si>
    <r>
      <rPr>
        <sz val="10"/>
        <rFont val="Arial"/>
        <family val="2"/>
      </rPr>
      <t>PERIODONTAL SCALING AND ROOT PLANING - ONE TO THREE TEETH, PER QUADRANT</t>
    </r>
  </si>
  <si>
    <r>
      <rPr>
        <sz val="10"/>
        <rFont val="Arial"/>
        <family val="2"/>
      </rPr>
      <t>D4346</t>
    </r>
  </si>
  <si>
    <r>
      <rPr>
        <sz val="10"/>
        <rFont val="Arial"/>
        <family val="2"/>
      </rPr>
      <t>SCALING IN PRESENCE OF GENERALIZED MODERATE OR SEVERE GINGIVAL INFLAMMATION - FU</t>
    </r>
  </si>
  <si>
    <r>
      <rPr>
        <sz val="10"/>
        <rFont val="Arial"/>
        <family val="2"/>
      </rPr>
      <t>D4355</t>
    </r>
  </si>
  <si>
    <r>
      <rPr>
        <sz val="10"/>
        <rFont val="Arial"/>
        <family val="2"/>
      </rPr>
      <t>FULL MOUTH DEBRIDEMENT TO ENABLE A COMPREHENSIVE ORAL EVALUATION AND DIAGNOSIS O</t>
    </r>
  </si>
  <si>
    <r>
      <rPr>
        <sz val="10"/>
        <rFont val="Arial"/>
        <family val="2"/>
      </rPr>
      <t>D4910</t>
    </r>
  </si>
  <si>
    <r>
      <rPr>
        <sz val="10"/>
        <rFont val="Arial"/>
        <family val="2"/>
      </rPr>
      <t>PERIODONTAL MAINTENANCE</t>
    </r>
  </si>
  <si>
    <r>
      <rPr>
        <sz val="10"/>
        <rFont val="Arial"/>
        <family val="2"/>
      </rPr>
      <t>D4920</t>
    </r>
  </si>
  <si>
    <r>
      <rPr>
        <sz val="10"/>
        <rFont val="Arial"/>
        <family val="2"/>
      </rPr>
      <t>UNSCHEDULED DRESSING CHANGE (BY SOMEONE OTHER THAN TREATING DENTIST OR THEIR STA</t>
    </r>
  </si>
  <si>
    <r>
      <rPr>
        <sz val="10"/>
        <rFont val="Arial"/>
        <family val="2"/>
      </rPr>
      <t>D4999</t>
    </r>
  </si>
  <si>
    <r>
      <rPr>
        <sz val="10"/>
        <rFont val="Arial"/>
        <family val="2"/>
      </rPr>
      <t>UNSPECIFIED PERIODONTAL PROCEDURE, BY REPORT</t>
    </r>
  </si>
  <si>
    <r>
      <rPr>
        <sz val="10"/>
        <rFont val="Arial"/>
        <family val="2"/>
      </rPr>
      <t>D5110</t>
    </r>
  </si>
  <si>
    <r>
      <rPr>
        <sz val="10"/>
        <rFont val="Arial"/>
        <family val="2"/>
      </rPr>
      <t>COMPLETE DENTURE - MAXILLARY</t>
    </r>
  </si>
  <si>
    <r>
      <rPr>
        <sz val="10"/>
        <rFont val="Arial"/>
        <family val="2"/>
      </rPr>
      <t>D5120</t>
    </r>
  </si>
  <si>
    <r>
      <rPr>
        <sz val="10"/>
        <rFont val="Arial"/>
        <family val="2"/>
      </rPr>
      <t>COMPLETE DENTURE - MANDIBULAR</t>
    </r>
  </si>
  <si>
    <r>
      <rPr>
        <sz val="10"/>
        <rFont val="Arial"/>
        <family val="2"/>
      </rPr>
      <t>D5130</t>
    </r>
  </si>
  <si>
    <r>
      <rPr>
        <sz val="10"/>
        <rFont val="Arial"/>
        <family val="2"/>
      </rPr>
      <t>IMMEDIATE DENTURE - MAXILLARY</t>
    </r>
  </si>
  <si>
    <r>
      <rPr>
        <sz val="10"/>
        <rFont val="Arial"/>
        <family val="2"/>
      </rPr>
      <t>D5140</t>
    </r>
  </si>
  <si>
    <r>
      <rPr>
        <sz val="10"/>
        <rFont val="Arial"/>
        <family val="2"/>
      </rPr>
      <t>IMMEDIATE DENTURE - MANDIBULAR</t>
    </r>
  </si>
  <si>
    <r>
      <rPr>
        <sz val="10"/>
        <rFont val="Arial"/>
        <family val="2"/>
      </rPr>
      <t>D5211</t>
    </r>
  </si>
  <si>
    <r>
      <rPr>
        <sz val="10"/>
        <rFont val="Arial"/>
        <family val="2"/>
      </rPr>
      <t>MAXILLARY PARTIAL DENTURE - RESIN BASE (INCLUDING, RETENTIVE/CLASPING MATERIALS,</t>
    </r>
  </si>
  <si>
    <r>
      <rPr>
        <sz val="10"/>
        <rFont val="Arial"/>
        <family val="2"/>
      </rPr>
      <t>D5212</t>
    </r>
  </si>
  <si>
    <r>
      <rPr>
        <sz val="10"/>
        <rFont val="Arial"/>
        <family val="2"/>
      </rPr>
      <t>MANDIBULAR PARTIAL DENTURE - RESIN BASE (INCLUDING, RETENTIVE/CLASPING MATERIALS</t>
    </r>
  </si>
  <si>
    <r>
      <rPr>
        <sz val="10"/>
        <rFont val="Arial"/>
        <family val="2"/>
      </rPr>
      <t>D5213</t>
    </r>
  </si>
  <si>
    <r>
      <rPr>
        <sz val="10"/>
        <rFont val="Arial"/>
        <family val="2"/>
      </rPr>
      <t>MAXILLARY PARTIAL DENTURE - CAST METAL FRAMEWORK WITH RESIN DENTURE BASES</t>
    </r>
  </si>
  <si>
    <r>
      <rPr>
        <sz val="10"/>
        <rFont val="Arial"/>
        <family val="2"/>
      </rPr>
      <t>D5214</t>
    </r>
  </si>
  <si>
    <r>
      <rPr>
        <sz val="10"/>
        <rFont val="Arial"/>
        <family val="2"/>
      </rPr>
      <t>MANDIBULAR PARTIAL DENTURE - CAST METAL FRAMEWORK WITH RESIN DENTURE BASES</t>
    </r>
  </si>
  <si>
    <r>
      <rPr>
        <sz val="10"/>
        <rFont val="Arial"/>
        <family val="2"/>
      </rPr>
      <t>D5221</t>
    </r>
  </si>
  <si>
    <r>
      <rPr>
        <sz val="10"/>
        <rFont val="Arial"/>
        <family val="2"/>
      </rPr>
      <t>IMMEDIATE MAXILLARY PARTIAL DENTURE - RESIN BASE (INCLUDING ANY CONVENTIONAL CLA</t>
    </r>
  </si>
  <si>
    <r>
      <rPr>
        <sz val="10"/>
        <rFont val="Arial"/>
        <family val="2"/>
      </rPr>
      <t>D5222</t>
    </r>
  </si>
  <si>
    <r>
      <rPr>
        <sz val="10"/>
        <rFont val="Arial"/>
        <family val="2"/>
      </rPr>
      <t>IMMEDIATE MANDIBULAR PARTIAL DENTURE - RESIN BASE (INCLUDING ANY CONVENTIONAL CL</t>
    </r>
  </si>
  <si>
    <r>
      <rPr>
        <sz val="10"/>
        <rFont val="Arial"/>
        <family val="2"/>
      </rPr>
      <t>D5223</t>
    </r>
  </si>
  <si>
    <r>
      <rPr>
        <sz val="10"/>
        <rFont val="Arial"/>
        <family val="2"/>
      </rPr>
      <t>IMMEDIATE MAXILLARY PARTIAL DENTURE - CAST METAL FRAMEWORK WITH RESIN DENTURE BA</t>
    </r>
  </si>
  <si>
    <r>
      <rPr>
        <sz val="10"/>
        <rFont val="Arial"/>
        <family val="2"/>
      </rPr>
      <t>D5224</t>
    </r>
  </si>
  <si>
    <r>
      <rPr>
        <sz val="10"/>
        <rFont val="Arial"/>
        <family val="2"/>
      </rPr>
      <t>IMMEDIATE MANDIBULAR PARTIAL DENTURE - CAST METAL FRAMEWORK WITH RESIN DENTURE B</t>
    </r>
  </si>
  <si>
    <t>D5227</t>
  </si>
  <si>
    <t>IMMEDIATE MAXILLARY PARTIAL DENTURE - FLEXIBLE BASE (INCLUDING ANY CLASPS, RESTS</t>
  </si>
  <si>
    <t>D5228</t>
  </si>
  <si>
    <t>IMMEDIATE MANDIBULAR PARTIAL DENTURE - FLEXIBLE BASE (INCLUDING ANY CLASPS, REST</t>
  </si>
  <si>
    <r>
      <rPr>
        <sz val="10"/>
        <rFont val="Arial"/>
        <family val="2"/>
      </rPr>
      <t>D5282</t>
    </r>
  </si>
  <si>
    <r>
      <rPr>
        <sz val="10"/>
        <rFont val="Arial"/>
        <family val="2"/>
      </rPr>
      <t>REMOVABLE UNILATERAL PARTIAL DENTURE - ONE PIECE CAST METAL (INCLUDING CLASPS AN</t>
    </r>
  </si>
  <si>
    <r>
      <rPr>
        <sz val="10"/>
        <rFont val="Arial"/>
        <family val="2"/>
      </rPr>
      <t>D5283</t>
    </r>
  </si>
  <si>
    <r>
      <rPr>
        <sz val="10"/>
        <rFont val="Arial"/>
        <family val="2"/>
      </rPr>
      <t>D5284</t>
    </r>
  </si>
  <si>
    <r>
      <rPr>
        <sz val="10"/>
        <rFont val="Arial"/>
        <family val="2"/>
      </rPr>
      <t>REMOVABLE UNILATERAL PARTIAL DENTURE-ONE PIECE FLEXIBLE</t>
    </r>
  </si>
  <si>
    <r>
      <rPr>
        <sz val="10"/>
        <rFont val="Arial"/>
        <family val="2"/>
      </rPr>
      <t>D5286</t>
    </r>
  </si>
  <si>
    <r>
      <rPr>
        <sz val="10"/>
        <rFont val="Arial"/>
        <family val="2"/>
      </rPr>
      <t>REMOVABLE UNILATERAL PARTIAL DENTURE-ONE PIECE RESIN</t>
    </r>
  </si>
  <si>
    <r>
      <rPr>
        <sz val="10"/>
        <rFont val="Arial"/>
        <family val="2"/>
      </rPr>
      <t>D5410</t>
    </r>
  </si>
  <si>
    <r>
      <rPr>
        <sz val="10"/>
        <rFont val="Arial"/>
        <family val="2"/>
      </rPr>
      <t>ADJUST COMPLETE DENTURE - MAXILLARY</t>
    </r>
  </si>
  <si>
    <r>
      <rPr>
        <sz val="10"/>
        <rFont val="Arial"/>
        <family val="2"/>
      </rPr>
      <t>D5411</t>
    </r>
  </si>
  <si>
    <r>
      <rPr>
        <sz val="10"/>
        <rFont val="Arial"/>
        <family val="2"/>
      </rPr>
      <t>ADJUST COMPLETE DENTURE - MANDIBULAR</t>
    </r>
  </si>
  <si>
    <r>
      <rPr>
        <sz val="10"/>
        <rFont val="Arial"/>
        <family val="2"/>
      </rPr>
      <t>D5421</t>
    </r>
  </si>
  <si>
    <r>
      <rPr>
        <sz val="10"/>
        <rFont val="Arial"/>
        <family val="2"/>
      </rPr>
      <t>ADJUST PARTIAL DENTURE - MAXILLARY</t>
    </r>
  </si>
  <si>
    <r>
      <rPr>
        <sz val="10"/>
        <rFont val="Arial"/>
        <family val="2"/>
      </rPr>
      <t>D5422</t>
    </r>
  </si>
  <si>
    <r>
      <rPr>
        <sz val="10"/>
        <rFont val="Arial"/>
        <family val="2"/>
      </rPr>
      <t>ADJUST PARTIAL DENTURE - MANDIBULAR</t>
    </r>
  </si>
  <si>
    <r>
      <rPr>
        <sz val="10"/>
        <rFont val="Arial"/>
        <family val="2"/>
      </rPr>
      <t>D5511</t>
    </r>
  </si>
  <si>
    <r>
      <rPr>
        <sz val="10"/>
        <rFont val="Arial"/>
        <family val="2"/>
      </rPr>
      <t>REPAIR BROKEN COMPLETE DENTURE BASE, MANDIBULAR</t>
    </r>
  </si>
  <si>
    <r>
      <rPr>
        <sz val="10"/>
        <rFont val="Arial"/>
        <family val="2"/>
      </rPr>
      <t>D5512</t>
    </r>
  </si>
  <si>
    <r>
      <rPr>
        <sz val="10"/>
        <rFont val="Arial"/>
        <family val="2"/>
      </rPr>
      <t>REPAIR BROKEN COMPLETE DENTURE BASE, MAXILLARY</t>
    </r>
  </si>
  <si>
    <r>
      <rPr>
        <sz val="10"/>
        <rFont val="Arial"/>
        <family val="2"/>
      </rPr>
      <t>D5520</t>
    </r>
  </si>
  <si>
    <r>
      <rPr>
        <sz val="10"/>
        <rFont val="Arial"/>
        <family val="2"/>
      </rPr>
      <t>REPLACE MISSING OR BROKEN TEETH-COMPLETE DENTURE (EACH TOOTH)</t>
    </r>
  </si>
  <si>
    <r>
      <rPr>
        <sz val="10"/>
        <rFont val="Arial"/>
        <family val="2"/>
      </rPr>
      <t>D5611</t>
    </r>
  </si>
  <si>
    <r>
      <rPr>
        <sz val="10"/>
        <rFont val="Arial"/>
        <family val="2"/>
      </rPr>
      <t>REPAIR RESIN PARTIAL DENTURE BASE, MANDIBULAR</t>
    </r>
  </si>
  <si>
    <r>
      <rPr>
        <sz val="10"/>
        <rFont val="Arial"/>
        <family val="2"/>
      </rPr>
      <t>D5612</t>
    </r>
  </si>
  <si>
    <r>
      <rPr>
        <sz val="10"/>
        <rFont val="Arial"/>
        <family val="2"/>
      </rPr>
      <t>REPAIR RESIN PARTIAL DENTURE BASE, MAXILLARY</t>
    </r>
  </si>
  <si>
    <r>
      <rPr>
        <sz val="10"/>
        <rFont val="Arial"/>
        <family val="2"/>
      </rPr>
      <t>D5621</t>
    </r>
  </si>
  <si>
    <r>
      <rPr>
        <sz val="10"/>
        <rFont val="Arial"/>
        <family val="2"/>
      </rPr>
      <t>REPAIR CAST PARTIAL FRAMEWORK, MANDIBULAR</t>
    </r>
  </si>
  <si>
    <r>
      <rPr>
        <sz val="10"/>
        <rFont val="Arial"/>
        <family val="2"/>
      </rPr>
      <t>D5622</t>
    </r>
  </si>
  <si>
    <r>
      <rPr>
        <sz val="10"/>
        <rFont val="Arial"/>
        <family val="2"/>
      </rPr>
      <t>REPAIR CAST PARTIAL FRAMEWORK, MAXILLARY</t>
    </r>
  </si>
  <si>
    <r>
      <rPr>
        <sz val="10"/>
        <rFont val="Arial"/>
        <family val="2"/>
      </rPr>
      <t>D5630</t>
    </r>
  </si>
  <si>
    <r>
      <rPr>
        <sz val="10"/>
        <rFont val="Arial"/>
        <family val="2"/>
      </rPr>
      <t>REPAIR OR REPLACE BROKEN RETENTIVE CLASPING MATERIALS - PER TOOTH</t>
    </r>
  </si>
  <si>
    <r>
      <rPr>
        <sz val="10"/>
        <rFont val="Arial"/>
        <family val="2"/>
      </rPr>
      <t>D5640</t>
    </r>
  </si>
  <si>
    <r>
      <rPr>
        <sz val="10"/>
        <rFont val="Arial"/>
        <family val="2"/>
      </rPr>
      <t>REPLACE BROKEN TEETH-PER TOOTH</t>
    </r>
  </si>
  <si>
    <r>
      <rPr>
        <sz val="10"/>
        <rFont val="Arial"/>
        <family val="2"/>
      </rPr>
      <t>D5650</t>
    </r>
  </si>
  <si>
    <r>
      <rPr>
        <sz val="10"/>
        <rFont val="Arial"/>
        <family val="2"/>
      </rPr>
      <t>ADD TOOTH TO EXISTING PARTIAL DENTURE</t>
    </r>
  </si>
  <si>
    <r>
      <rPr>
        <sz val="10"/>
        <rFont val="Arial"/>
        <family val="2"/>
      </rPr>
      <t>D5660</t>
    </r>
  </si>
  <si>
    <r>
      <rPr>
        <sz val="10"/>
        <rFont val="Arial"/>
        <family val="2"/>
      </rPr>
      <t>ADD CLASP TO EXISTING PARTIAL DENTURE - PER TOOTH</t>
    </r>
  </si>
  <si>
    <r>
      <rPr>
        <sz val="10"/>
        <rFont val="Arial"/>
        <family val="2"/>
      </rPr>
      <t>D5710</t>
    </r>
  </si>
  <si>
    <r>
      <rPr>
        <sz val="10"/>
        <rFont val="Arial"/>
        <family val="2"/>
      </rPr>
      <t>REBASE COMPLETE MAXILLARY DENTURE</t>
    </r>
  </si>
  <si>
    <r>
      <rPr>
        <sz val="10"/>
        <rFont val="Arial"/>
        <family val="2"/>
      </rPr>
      <t>D5711</t>
    </r>
  </si>
  <si>
    <r>
      <rPr>
        <sz val="10"/>
        <rFont val="Arial"/>
        <family val="2"/>
      </rPr>
      <t>REBASE COMPLETE MANDIBULAR DENTURE</t>
    </r>
  </si>
  <si>
    <r>
      <rPr>
        <sz val="10"/>
        <rFont val="Arial"/>
        <family val="2"/>
      </rPr>
      <t>D5720</t>
    </r>
  </si>
  <si>
    <r>
      <rPr>
        <sz val="10"/>
        <rFont val="Arial"/>
        <family val="2"/>
      </rPr>
      <t>REBASE MAXILLARY PARTIAL DENTURE</t>
    </r>
  </si>
  <si>
    <r>
      <rPr>
        <sz val="10"/>
        <rFont val="Arial"/>
        <family val="2"/>
      </rPr>
      <t>D5721</t>
    </r>
  </si>
  <si>
    <r>
      <rPr>
        <sz val="10"/>
        <rFont val="Arial"/>
        <family val="2"/>
      </rPr>
      <t>REBASE MANDIBULAR PARTIAL DENTURE</t>
    </r>
  </si>
  <si>
    <r>
      <rPr>
        <sz val="10"/>
        <rFont val="Arial"/>
        <family val="2"/>
      </rPr>
      <t>D5730</t>
    </r>
  </si>
  <si>
    <r>
      <rPr>
        <sz val="10"/>
        <rFont val="Arial"/>
        <family val="2"/>
      </rPr>
      <t>RELINE COMPLETE MAXILLARY DENTURE (CHAIRSIDE)</t>
    </r>
  </si>
  <si>
    <r>
      <rPr>
        <sz val="10"/>
        <rFont val="Arial"/>
        <family val="2"/>
      </rPr>
      <t>D5731</t>
    </r>
  </si>
  <si>
    <r>
      <rPr>
        <sz val="10"/>
        <rFont val="Arial"/>
        <family val="2"/>
      </rPr>
      <t>RELINE LOWER COMPLETE MANDIBULAR DENTURE (CHAIRSIDE)</t>
    </r>
  </si>
  <si>
    <r>
      <rPr>
        <sz val="10"/>
        <rFont val="Arial"/>
        <family val="2"/>
      </rPr>
      <t>D5740</t>
    </r>
  </si>
  <si>
    <r>
      <rPr>
        <sz val="10"/>
        <rFont val="Arial"/>
        <family val="2"/>
      </rPr>
      <t>RELINE MAXILLARY PARTIAL DENTURE (CHAIRSIDE)</t>
    </r>
  </si>
  <si>
    <r>
      <rPr>
        <sz val="10"/>
        <rFont val="Arial"/>
        <family val="2"/>
      </rPr>
      <t>D5741</t>
    </r>
  </si>
  <si>
    <r>
      <rPr>
        <sz val="10"/>
        <rFont val="Arial"/>
        <family val="2"/>
      </rPr>
      <t>RELINE MANDIBULAR PARTIAL DENTURE (CHAIRSIDE)</t>
    </r>
  </si>
  <si>
    <r>
      <rPr>
        <sz val="10"/>
        <rFont val="Arial"/>
        <family val="2"/>
      </rPr>
      <t>D5750</t>
    </r>
  </si>
  <si>
    <r>
      <rPr>
        <sz val="10"/>
        <rFont val="Arial"/>
        <family val="2"/>
      </rPr>
      <t>RELINE COMPLETE MAXILLARY DENTURE (LABORATORY)</t>
    </r>
  </si>
  <si>
    <r>
      <rPr>
        <sz val="10"/>
        <rFont val="Arial"/>
        <family val="2"/>
      </rPr>
      <t>D5751</t>
    </r>
  </si>
  <si>
    <r>
      <rPr>
        <sz val="10"/>
        <rFont val="Arial"/>
        <family val="2"/>
      </rPr>
      <t>RELINE COMPLETE MANDIBULAR DENTURE (LABORATORY)</t>
    </r>
  </si>
  <si>
    <r>
      <rPr>
        <sz val="10"/>
        <rFont val="Arial"/>
        <family val="2"/>
      </rPr>
      <t>D5760</t>
    </r>
  </si>
  <si>
    <r>
      <rPr>
        <sz val="10"/>
        <rFont val="Arial"/>
        <family val="2"/>
      </rPr>
      <t>RELINE MAXILLARY PARTIAL DENTURE (LABORATORY)</t>
    </r>
  </si>
  <si>
    <r>
      <rPr>
        <sz val="10"/>
        <rFont val="Arial"/>
        <family val="2"/>
      </rPr>
      <t>D5761</t>
    </r>
  </si>
  <si>
    <r>
      <rPr>
        <sz val="10"/>
        <rFont val="Arial"/>
        <family val="2"/>
      </rPr>
      <t>RELINE MANDIBULAR PARTIAL DENTURE (LABORATORY)</t>
    </r>
  </si>
  <si>
    <t>D5765</t>
  </si>
  <si>
    <t xml:space="preserve">SOFT LINER FOR COMPLETE OR PARTIAL REMOVABLE DENTURE INDIRECT                 </t>
  </si>
  <si>
    <r>
      <rPr>
        <sz val="10"/>
        <rFont val="Arial"/>
        <family val="2"/>
      </rPr>
      <t>D5820</t>
    </r>
  </si>
  <si>
    <r>
      <rPr>
        <sz val="10"/>
        <rFont val="Arial"/>
        <family val="2"/>
      </rPr>
      <t>INTERIM PARTIAL DENTURE (MAXILLARY)</t>
    </r>
  </si>
  <si>
    <r>
      <rPr>
        <sz val="10"/>
        <rFont val="Arial"/>
        <family val="2"/>
      </rPr>
      <t>D5821</t>
    </r>
  </si>
  <si>
    <r>
      <rPr>
        <sz val="10"/>
        <rFont val="Arial"/>
        <family val="2"/>
      </rPr>
      <t>INTERIM PARTIAL DENTURE (MANDIBULAR)</t>
    </r>
  </si>
  <si>
    <r>
      <rPr>
        <sz val="10"/>
        <rFont val="Arial"/>
        <family val="2"/>
      </rPr>
      <t>D5850</t>
    </r>
  </si>
  <si>
    <r>
      <rPr>
        <sz val="10"/>
        <rFont val="Arial"/>
        <family val="2"/>
      </rPr>
      <t>TISSUE CONDITIONING, MAXILLARY</t>
    </r>
  </si>
  <si>
    <r>
      <rPr>
        <sz val="10"/>
        <rFont val="Arial"/>
        <family val="2"/>
      </rPr>
      <t>D5851</t>
    </r>
  </si>
  <si>
    <r>
      <rPr>
        <sz val="10"/>
        <rFont val="Arial"/>
        <family val="2"/>
      </rPr>
      <t>TISSUE CONDITIONING, MANDIBULAR</t>
    </r>
  </si>
  <si>
    <r>
      <rPr>
        <sz val="10"/>
        <rFont val="Arial"/>
        <family val="2"/>
      </rPr>
      <t>D5876</t>
    </r>
  </si>
  <si>
    <r>
      <rPr>
        <sz val="10"/>
        <rFont val="Arial"/>
        <family val="2"/>
      </rPr>
      <t>ADD METAL SUBSTRUCTURE TO ACRYLIC FULL DENTURE (PER ARCH)</t>
    </r>
  </si>
  <si>
    <r>
      <rPr>
        <sz val="10"/>
        <rFont val="Arial"/>
        <family val="2"/>
      </rPr>
      <t>D5899</t>
    </r>
  </si>
  <si>
    <r>
      <rPr>
        <sz val="10"/>
        <rFont val="Arial"/>
        <family val="2"/>
      </rPr>
      <t>UNSPECIFIED REMOVABLE PROSTHODONTIC PROCEDURE, BY REPORT</t>
    </r>
  </si>
  <si>
    <r>
      <rPr>
        <sz val="10"/>
        <rFont val="Arial"/>
        <family val="2"/>
      </rPr>
      <t>D5911</t>
    </r>
  </si>
  <si>
    <r>
      <rPr>
        <sz val="10"/>
        <rFont val="Arial"/>
        <family val="2"/>
      </rPr>
      <t>FACIAL MOULAGE (SECTIONAL)</t>
    </r>
  </si>
  <si>
    <r>
      <rPr>
        <sz val="10"/>
        <rFont val="Arial"/>
        <family val="2"/>
      </rPr>
      <t>D5912</t>
    </r>
  </si>
  <si>
    <r>
      <rPr>
        <sz val="10"/>
        <rFont val="Arial"/>
        <family val="2"/>
      </rPr>
      <t>FACIAL MOULAGE (COMPLETE)</t>
    </r>
  </si>
  <si>
    <r>
      <rPr>
        <sz val="10"/>
        <rFont val="Arial"/>
        <family val="2"/>
      </rPr>
      <t>D5913</t>
    </r>
  </si>
  <si>
    <r>
      <rPr>
        <sz val="10"/>
        <rFont val="Arial"/>
        <family val="2"/>
      </rPr>
      <t>NASAL PROSTHESIS</t>
    </r>
  </si>
  <si>
    <r>
      <rPr>
        <sz val="10"/>
        <rFont val="Arial"/>
        <family val="2"/>
      </rPr>
      <t>D5914</t>
    </r>
  </si>
  <si>
    <r>
      <rPr>
        <sz val="10"/>
        <rFont val="Arial"/>
        <family val="2"/>
      </rPr>
      <t>AURICULAR PROSTHESIS</t>
    </r>
  </si>
  <si>
    <r>
      <rPr>
        <sz val="10"/>
        <rFont val="Arial"/>
        <family val="2"/>
      </rPr>
      <t>D5915</t>
    </r>
  </si>
  <si>
    <r>
      <rPr>
        <sz val="10"/>
        <rFont val="Arial"/>
        <family val="2"/>
      </rPr>
      <t>ORBITAL PROSTHESIS</t>
    </r>
  </si>
  <si>
    <r>
      <rPr>
        <sz val="10"/>
        <rFont val="Arial"/>
        <family val="2"/>
      </rPr>
      <t>D5916</t>
    </r>
  </si>
  <si>
    <r>
      <rPr>
        <sz val="10"/>
        <rFont val="Arial"/>
        <family val="2"/>
      </rPr>
      <t>OCULAR PROSTHESIS</t>
    </r>
  </si>
  <si>
    <r>
      <rPr>
        <sz val="10"/>
        <rFont val="Arial"/>
        <family val="2"/>
      </rPr>
      <t>D5919</t>
    </r>
  </si>
  <si>
    <r>
      <rPr>
        <sz val="10"/>
        <rFont val="Arial"/>
        <family val="2"/>
      </rPr>
      <t>FACIAL PROSTHESIS</t>
    </r>
  </si>
  <si>
    <r>
      <rPr>
        <sz val="10"/>
        <rFont val="Arial"/>
        <family val="2"/>
      </rPr>
      <t>D5922</t>
    </r>
  </si>
  <si>
    <r>
      <rPr>
        <sz val="10"/>
        <rFont val="Arial"/>
        <family val="2"/>
      </rPr>
      <t>NASAL SEPTAL PROSTHESIS</t>
    </r>
  </si>
  <si>
    <r>
      <rPr>
        <sz val="10"/>
        <rFont val="Arial"/>
        <family val="2"/>
      </rPr>
      <t>D5923</t>
    </r>
  </si>
  <si>
    <r>
      <rPr>
        <sz val="10"/>
        <rFont val="Arial"/>
        <family val="2"/>
      </rPr>
      <t>OCULAR PROSTHESIS, INTERIM</t>
    </r>
  </si>
  <si>
    <r>
      <rPr>
        <sz val="10"/>
        <rFont val="Arial"/>
        <family val="2"/>
      </rPr>
      <t>D5924</t>
    </r>
  </si>
  <si>
    <r>
      <rPr>
        <sz val="10"/>
        <rFont val="Arial"/>
        <family val="2"/>
      </rPr>
      <t>CRANIAL PROSTHESIS</t>
    </r>
  </si>
  <si>
    <r>
      <rPr>
        <sz val="10"/>
        <rFont val="Arial"/>
        <family val="2"/>
      </rPr>
      <t>D5925</t>
    </r>
  </si>
  <si>
    <r>
      <rPr>
        <sz val="10"/>
        <rFont val="Arial"/>
        <family val="2"/>
      </rPr>
      <t>FACIAL AUGMENTATION IMPLANT PROSTHESIS</t>
    </r>
  </si>
  <si>
    <r>
      <rPr>
        <sz val="10"/>
        <rFont val="Arial"/>
        <family val="2"/>
      </rPr>
      <t>D5926</t>
    </r>
  </si>
  <si>
    <r>
      <rPr>
        <sz val="10"/>
        <rFont val="Arial"/>
        <family val="2"/>
      </rPr>
      <t>NASAL PROSTHESIS, REPLACEMENT</t>
    </r>
  </si>
  <si>
    <r>
      <rPr>
        <sz val="10"/>
        <rFont val="Arial"/>
        <family val="2"/>
      </rPr>
      <t>D5927</t>
    </r>
  </si>
  <si>
    <r>
      <rPr>
        <sz val="10"/>
        <rFont val="Arial"/>
        <family val="2"/>
      </rPr>
      <t>AURICULAR PROSTHESIS, REPLACEMENT</t>
    </r>
  </si>
  <si>
    <r>
      <rPr>
        <sz val="10"/>
        <rFont val="Arial"/>
        <family val="2"/>
      </rPr>
      <t>D5928</t>
    </r>
  </si>
  <si>
    <r>
      <rPr>
        <sz val="10"/>
        <rFont val="Arial"/>
        <family val="2"/>
      </rPr>
      <t>ORBITAL PROSTHESIS, REPLACEMENT</t>
    </r>
  </si>
  <si>
    <r>
      <rPr>
        <sz val="10"/>
        <rFont val="Arial"/>
        <family val="2"/>
      </rPr>
      <t>D5929</t>
    </r>
  </si>
  <si>
    <r>
      <rPr>
        <sz val="10"/>
        <rFont val="Arial"/>
        <family val="2"/>
      </rPr>
      <t>FACIAL PROSTHESIS, REPLACEMENT</t>
    </r>
  </si>
  <si>
    <r>
      <rPr>
        <sz val="10"/>
        <rFont val="Arial"/>
        <family val="2"/>
      </rPr>
      <t>D5931</t>
    </r>
  </si>
  <si>
    <r>
      <rPr>
        <sz val="10"/>
        <rFont val="Arial"/>
        <family val="2"/>
      </rPr>
      <t>OBTURATOR PROSTHESIS, SURGICAL</t>
    </r>
  </si>
  <si>
    <r>
      <rPr>
        <sz val="10"/>
        <rFont val="Arial"/>
        <family val="2"/>
      </rPr>
      <t>D5932</t>
    </r>
  </si>
  <si>
    <r>
      <rPr>
        <sz val="10"/>
        <rFont val="Arial"/>
        <family val="2"/>
      </rPr>
      <t>OBTURATOR PROSTHESIS, DEFINITIVE</t>
    </r>
  </si>
  <si>
    <r>
      <rPr>
        <sz val="10"/>
        <rFont val="Arial"/>
        <family val="2"/>
      </rPr>
      <t>D5933</t>
    </r>
  </si>
  <si>
    <r>
      <rPr>
        <sz val="10"/>
        <rFont val="Arial"/>
        <family val="2"/>
      </rPr>
      <t>OBTURATOR PROSTHESIS, MODIFICATION</t>
    </r>
  </si>
  <si>
    <r>
      <rPr>
        <sz val="10"/>
        <rFont val="Arial"/>
        <family val="2"/>
      </rPr>
      <t>D5934</t>
    </r>
  </si>
  <si>
    <r>
      <rPr>
        <sz val="10"/>
        <rFont val="Arial"/>
        <family val="2"/>
      </rPr>
      <t>MANDIBULAR RESECTION PROSTHESIS WITH GUIDE FLANGE</t>
    </r>
  </si>
  <si>
    <r>
      <rPr>
        <sz val="10"/>
        <rFont val="Arial"/>
        <family val="2"/>
      </rPr>
      <t>D5935</t>
    </r>
  </si>
  <si>
    <r>
      <rPr>
        <sz val="10"/>
        <rFont val="Arial"/>
        <family val="2"/>
      </rPr>
      <t>MANDIBULAR RESECTION PROSTHESIS WITHOUT GUIDE FLANGE</t>
    </r>
  </si>
  <si>
    <r>
      <rPr>
        <sz val="10"/>
        <rFont val="Arial"/>
        <family val="2"/>
      </rPr>
      <t>D5936</t>
    </r>
  </si>
  <si>
    <r>
      <rPr>
        <sz val="10"/>
        <rFont val="Arial"/>
        <family val="2"/>
      </rPr>
      <t>OBTURATOR/PROSTHESIS, INTERIM</t>
    </r>
  </si>
  <si>
    <r>
      <rPr>
        <sz val="10"/>
        <rFont val="Arial"/>
        <family val="2"/>
      </rPr>
      <t>D5937</t>
    </r>
  </si>
  <si>
    <r>
      <rPr>
        <sz val="10"/>
        <rFont val="Arial"/>
        <family val="2"/>
      </rPr>
      <t>TRISMUS APPLIANCE (NOT FOR TM TREATMENT)</t>
    </r>
  </si>
  <si>
    <r>
      <rPr>
        <sz val="10"/>
        <rFont val="Arial"/>
        <family val="2"/>
      </rPr>
      <t>D5951</t>
    </r>
  </si>
  <si>
    <r>
      <rPr>
        <sz val="10"/>
        <rFont val="Arial"/>
        <family val="2"/>
      </rPr>
      <t>FEEDING AID</t>
    </r>
  </si>
  <si>
    <r>
      <rPr>
        <sz val="10"/>
        <rFont val="Arial"/>
        <family val="2"/>
      </rPr>
      <t>D5952</t>
    </r>
  </si>
  <si>
    <r>
      <rPr>
        <sz val="10"/>
        <rFont val="Arial"/>
        <family val="2"/>
      </rPr>
      <t>SPEECH AID PROSTHESIS, PEDIATRIC</t>
    </r>
  </si>
  <si>
    <r>
      <rPr>
        <sz val="10"/>
        <rFont val="Arial"/>
        <family val="2"/>
      </rPr>
      <t>D5953</t>
    </r>
  </si>
  <si>
    <r>
      <rPr>
        <sz val="10"/>
        <rFont val="Arial"/>
        <family val="2"/>
      </rPr>
      <t>SPEECH AID PROSTHESIS, ADULT</t>
    </r>
  </si>
  <si>
    <r>
      <rPr>
        <sz val="10"/>
        <rFont val="Arial"/>
        <family val="2"/>
      </rPr>
      <t>D5954</t>
    </r>
  </si>
  <si>
    <r>
      <rPr>
        <sz val="10"/>
        <rFont val="Arial"/>
        <family val="2"/>
      </rPr>
      <t>PALATAL AUGMENTATION PROSTHESIS</t>
    </r>
  </si>
  <si>
    <r>
      <rPr>
        <sz val="10"/>
        <rFont val="Arial"/>
        <family val="2"/>
      </rPr>
      <t>D5982</t>
    </r>
  </si>
  <si>
    <r>
      <rPr>
        <sz val="10"/>
        <rFont val="Arial"/>
        <family val="2"/>
      </rPr>
      <t>SURGICAL STENT</t>
    </r>
  </si>
  <si>
    <r>
      <rPr>
        <sz val="10"/>
        <rFont val="Arial"/>
        <family val="2"/>
      </rPr>
      <t>D5983</t>
    </r>
  </si>
  <si>
    <r>
      <rPr>
        <sz val="10"/>
        <rFont val="Arial"/>
        <family val="2"/>
      </rPr>
      <t>RADIATION CARRIER</t>
    </r>
  </si>
  <si>
    <r>
      <rPr>
        <sz val="10"/>
        <rFont val="Arial"/>
        <family val="2"/>
      </rPr>
      <t>D5984</t>
    </r>
  </si>
  <si>
    <r>
      <rPr>
        <sz val="10"/>
        <rFont val="Arial"/>
        <family val="2"/>
      </rPr>
      <t>RADIATION SHIELD</t>
    </r>
  </si>
  <si>
    <r>
      <rPr>
        <sz val="10"/>
        <rFont val="Arial"/>
        <family val="2"/>
      </rPr>
      <t>D5985</t>
    </r>
  </si>
  <si>
    <r>
      <rPr>
        <sz val="10"/>
        <rFont val="Arial"/>
        <family val="2"/>
      </rPr>
      <t>RADIATION CONE LOCATOR</t>
    </r>
  </si>
  <si>
    <r>
      <rPr>
        <sz val="10"/>
        <rFont val="Arial"/>
        <family val="2"/>
      </rPr>
      <t>D5986</t>
    </r>
  </si>
  <si>
    <r>
      <rPr>
        <sz val="10"/>
        <rFont val="Arial"/>
        <family val="2"/>
      </rPr>
      <t>FLUORIDE GEL CARRIER</t>
    </r>
  </si>
  <si>
    <r>
      <rPr>
        <sz val="10"/>
        <rFont val="Arial"/>
        <family val="2"/>
      </rPr>
      <t>D5987</t>
    </r>
  </si>
  <si>
    <r>
      <rPr>
        <sz val="10"/>
        <rFont val="Arial"/>
        <family val="2"/>
      </rPr>
      <t>COMMISSURE SPLINT</t>
    </r>
  </si>
  <si>
    <r>
      <rPr>
        <sz val="10"/>
        <rFont val="Arial"/>
        <family val="2"/>
      </rPr>
      <t>D5988</t>
    </r>
  </si>
  <si>
    <r>
      <rPr>
        <sz val="10"/>
        <rFont val="Arial"/>
        <family val="2"/>
      </rPr>
      <t>SURGICAL SPLINT</t>
    </r>
  </si>
  <si>
    <r>
      <rPr>
        <sz val="10"/>
        <rFont val="Arial"/>
        <family val="2"/>
      </rPr>
      <t>D5991</t>
    </r>
  </si>
  <si>
    <r>
      <rPr>
        <sz val="10"/>
        <rFont val="Arial"/>
        <family val="2"/>
      </rPr>
      <t>VESICULOBULLOUS DISEASE MEDICAMENT CARRIER</t>
    </r>
  </si>
  <si>
    <r>
      <rPr>
        <sz val="10"/>
        <rFont val="Arial"/>
        <family val="2"/>
      </rPr>
      <t>D5992</t>
    </r>
  </si>
  <si>
    <r>
      <rPr>
        <sz val="10"/>
        <rFont val="Arial"/>
        <family val="2"/>
      </rPr>
      <t>ADJUST MAXILLOFACIAL PROSTHETIC APPLIANCE</t>
    </r>
  </si>
  <si>
    <r>
      <rPr>
        <sz val="10"/>
        <rFont val="Arial"/>
        <family val="2"/>
      </rPr>
      <t>D6081</t>
    </r>
  </si>
  <si>
    <r>
      <rPr>
        <sz val="10"/>
        <rFont val="Arial"/>
        <family val="2"/>
      </rPr>
      <t>SCALING AND DEBRIDEMENT IN THE PRESENCE OF INFLAMMATION OR MUCOSITIS OF A SINGLE</t>
    </r>
  </si>
  <si>
    <t>D6089</t>
  </si>
  <si>
    <t>ACCESSING AND RETORQUING LOOSE IMPLANT SCREW - PER SCREW</t>
  </si>
  <si>
    <t>D6105</t>
  </si>
  <si>
    <t xml:space="preserve">REMOVAL OF IMPLANT BODY NOT REQUIRING BONE REMOVAL OR FLAP ELEVATION </t>
  </si>
  <si>
    <t>D6197</t>
  </si>
  <si>
    <t>REPLACEMENT OF RESTORATIVE MATERIAL USED TO CLOSE AND ACCESS OPENING FOR SCREW RETAINED IMPLANT SUPPORTED PROSTHESIS, PER IMPLANT</t>
  </si>
  <si>
    <r>
      <rPr>
        <sz val="10"/>
        <rFont val="Arial"/>
        <family val="2"/>
      </rPr>
      <t>D7111</t>
    </r>
  </si>
  <si>
    <r>
      <rPr>
        <sz val="10"/>
        <rFont val="Arial"/>
        <family val="2"/>
      </rPr>
      <t>EXTRACTION, CORONAL REMNANTS - PRIMARY TOOTH</t>
    </r>
  </si>
  <si>
    <r>
      <rPr>
        <sz val="10"/>
        <rFont val="Arial"/>
        <family val="2"/>
      </rPr>
      <t>D7140</t>
    </r>
  </si>
  <si>
    <r>
      <rPr>
        <sz val="10"/>
        <rFont val="Arial"/>
        <family val="2"/>
      </rPr>
      <t>EXTRACTION, ERUPTED TOOTH OR EXPOSED ROOT (ELEVATION AND/OR FORCEPS REMOVAL)</t>
    </r>
  </si>
  <si>
    <r>
      <rPr>
        <sz val="10"/>
        <rFont val="Arial"/>
        <family val="2"/>
      </rPr>
      <t>D7210</t>
    </r>
  </si>
  <si>
    <r>
      <rPr>
        <sz val="10"/>
        <rFont val="Arial"/>
        <family val="2"/>
      </rPr>
      <t>EXTRACTION, ERUPTED TOOTH REQUIRING REMOVAL OF BONE AND/OR SECTIONING OF TOOTH,</t>
    </r>
  </si>
  <si>
    <r>
      <rPr>
        <sz val="10"/>
        <rFont val="Arial"/>
        <family val="2"/>
      </rPr>
      <t>D7220</t>
    </r>
  </si>
  <si>
    <r>
      <rPr>
        <sz val="10"/>
        <rFont val="Arial"/>
        <family val="2"/>
      </rPr>
      <t>REMOVAL OF IMPACTED TOOTH-SOFT TISSUE</t>
    </r>
  </si>
  <si>
    <r>
      <rPr>
        <sz val="10"/>
        <rFont val="Arial"/>
        <family val="2"/>
      </rPr>
      <t>D7230</t>
    </r>
  </si>
  <si>
    <r>
      <rPr>
        <sz val="10"/>
        <rFont val="Arial"/>
        <family val="2"/>
      </rPr>
      <t>REMOVAL OF IMPACTED TOOTH-PARTIALLY BONY</t>
    </r>
  </si>
  <si>
    <r>
      <rPr>
        <sz val="10"/>
        <rFont val="Arial"/>
        <family val="2"/>
      </rPr>
      <t>D7240</t>
    </r>
  </si>
  <si>
    <r>
      <rPr>
        <sz val="10"/>
        <rFont val="Arial"/>
        <family val="2"/>
      </rPr>
      <t>REMOVAL OF IMPACTED TOOTH-COMPLETELY BONY</t>
    </r>
  </si>
  <si>
    <r>
      <rPr>
        <sz val="10"/>
        <rFont val="Arial"/>
        <family val="2"/>
      </rPr>
      <t>D7241</t>
    </r>
  </si>
  <si>
    <r>
      <rPr>
        <sz val="10"/>
        <rFont val="Arial"/>
        <family val="2"/>
      </rPr>
      <t>REMOVAL OF IMPACTED TOOTH-COMPLETELY BONY, WITH UNUSUAL SURGICAL COMPLICATIONS</t>
    </r>
  </si>
  <si>
    <r>
      <rPr>
        <sz val="10"/>
        <rFont val="Arial"/>
        <family val="2"/>
      </rPr>
      <t>D7250</t>
    </r>
  </si>
  <si>
    <r>
      <rPr>
        <sz val="10"/>
        <rFont val="Arial"/>
        <family val="2"/>
      </rPr>
      <t>REMOVAL OF RESIDUAL TOOTH ROOTS (CUTTING PROCEDURE)</t>
    </r>
  </si>
  <si>
    <r>
      <rPr>
        <sz val="10"/>
        <rFont val="Arial"/>
        <family val="2"/>
      </rPr>
      <t>D7251</t>
    </r>
  </si>
  <si>
    <r>
      <rPr>
        <sz val="10"/>
        <rFont val="Arial"/>
        <family val="2"/>
      </rPr>
      <t>CORONECTOMY - INTENTIONAL PARTIAL TOOTH REMOVAL</t>
    </r>
  </si>
  <si>
    <r>
      <rPr>
        <sz val="10"/>
        <rFont val="Arial"/>
        <family val="2"/>
      </rPr>
      <t>D7260</t>
    </r>
  </si>
  <si>
    <r>
      <rPr>
        <sz val="10"/>
        <rFont val="Arial"/>
        <family val="2"/>
      </rPr>
      <t>ORAL ANTRAL FISTULA CLOSURE</t>
    </r>
  </si>
  <si>
    <r>
      <rPr>
        <sz val="10"/>
        <rFont val="Arial"/>
        <family val="2"/>
      </rPr>
      <t>D7261</t>
    </r>
  </si>
  <si>
    <r>
      <rPr>
        <sz val="10"/>
        <rFont val="Arial"/>
        <family val="2"/>
      </rPr>
      <t>PRIMARY CLOSURE OF A SINUS PERFORATION</t>
    </r>
  </si>
  <si>
    <r>
      <rPr>
        <sz val="10"/>
        <rFont val="Arial"/>
        <family val="2"/>
      </rPr>
      <t>D7270</t>
    </r>
  </si>
  <si>
    <r>
      <rPr>
        <sz val="10"/>
        <rFont val="Arial"/>
        <family val="2"/>
      </rPr>
      <t>TOOTH REIMPLANTATION AND/OR STABILIZATION OF ACCIDENTALLY EVULSED OR DISPLACED</t>
    </r>
  </si>
  <si>
    <r>
      <rPr>
        <sz val="10"/>
        <rFont val="Arial"/>
        <family val="2"/>
      </rPr>
      <t>D7280</t>
    </r>
  </si>
  <si>
    <r>
      <rPr>
        <sz val="10"/>
        <rFont val="Arial"/>
        <family val="2"/>
      </rPr>
      <t>EXPOSURE OF AN UNERUPTED TOOTH</t>
    </r>
  </si>
  <si>
    <r>
      <rPr>
        <sz val="10"/>
        <rFont val="Arial"/>
        <family val="2"/>
      </rPr>
      <t>D7282</t>
    </r>
  </si>
  <si>
    <r>
      <rPr>
        <sz val="10"/>
        <rFont val="Arial"/>
        <family val="2"/>
      </rPr>
      <t>MOBILIZATION OF ERUPTED OR MALPOSITIONED TOOTH TO AID ERUPTION</t>
    </r>
  </si>
  <si>
    <r>
      <rPr>
        <sz val="10"/>
        <rFont val="Arial"/>
        <family val="2"/>
      </rPr>
      <t>D7283</t>
    </r>
  </si>
  <si>
    <r>
      <rPr>
        <sz val="10"/>
        <rFont val="Arial"/>
        <family val="2"/>
      </rPr>
      <t>PLACEMENT OF DEVICE TO FACILITATE ERUPTION OF IMPACTED TOOTH</t>
    </r>
  </si>
  <si>
    <t>D7284</t>
  </si>
  <si>
    <t>EXCISIONAL BIOPSY OF MINOR SALIVARY GLANDS</t>
  </si>
  <si>
    <r>
      <rPr>
        <sz val="10"/>
        <rFont val="Arial"/>
        <family val="2"/>
      </rPr>
      <t>D7285</t>
    </r>
  </si>
  <si>
    <r>
      <rPr>
        <sz val="10"/>
        <rFont val="Arial"/>
        <family val="2"/>
      </rPr>
      <t>INCISIONAL BIOPSY OF ORAL TISSUE - HARD (BONE, TOOTH)</t>
    </r>
  </si>
  <si>
    <r>
      <rPr>
        <sz val="10"/>
        <rFont val="Arial"/>
        <family val="2"/>
      </rPr>
      <t>D7286</t>
    </r>
  </si>
  <si>
    <r>
      <rPr>
        <sz val="10"/>
        <rFont val="Arial"/>
        <family val="2"/>
      </rPr>
      <t>INCISIONAL BIOPSY OF ORAL TISSUE - SOFT</t>
    </r>
  </si>
  <si>
    <t>D7292</t>
  </si>
  <si>
    <t>SURGICAL PLACEMENT: TEMPORARY ANCHORAGE DEVICE [SCREW RETAINED PLATE] REQUIRING</t>
  </si>
  <si>
    <t>D7293</t>
  </si>
  <si>
    <t>PLACEMENT OF TEMPORARY ANCHORAGE DEVICE REQUIRING FLAP</t>
  </si>
  <si>
    <t>D7294</t>
  </si>
  <si>
    <t>PLACEMENT OF TEMPORARY ANCHORAGE DEVICE WITHOUT FLAP; INCLUDES DEVICE REMOVAL</t>
  </si>
  <si>
    <t>D7296</t>
  </si>
  <si>
    <t>CORTICOTOMY - ONE TO THREE TEETH OR TOOTH SPACES, PER QUADRANT</t>
  </si>
  <si>
    <t>D7297</t>
  </si>
  <si>
    <t>CORTICOTOMY - FOUR OR MORE TEETH OR TOOTH SPACES, PER QUADRANT</t>
  </si>
  <si>
    <t>D7298</t>
  </si>
  <si>
    <t>REMOVAL OF TEMPORARY ANCHORAGE DEVICE [SCREW RETAINED PLATE], REQUIRING FLAP</t>
  </si>
  <si>
    <t>D7299</t>
  </si>
  <si>
    <t>REMOVAL OF TEMPORARY ANCHORAGE DEVICE, REQUIRING FLAP</t>
  </si>
  <si>
    <t>D7300</t>
  </si>
  <si>
    <t>REMOVAL OF TEMPORARY ANCHORAGE DEVICE WITHOUT FLAP</t>
  </si>
  <si>
    <r>
      <rPr>
        <sz val="10"/>
        <rFont val="Arial"/>
        <family val="2"/>
      </rPr>
      <t>D7310</t>
    </r>
  </si>
  <si>
    <r>
      <rPr>
        <sz val="10"/>
        <rFont val="Arial"/>
        <family val="2"/>
      </rPr>
      <t>ALVEOLOPLASTY IN CONJUNCTION WITH EXTRACTIONS - FOUR OR MORE TEETH OR TOOTH SPAC</t>
    </r>
  </si>
  <si>
    <r>
      <rPr>
        <sz val="10"/>
        <rFont val="Arial"/>
        <family val="2"/>
      </rPr>
      <t>D7311</t>
    </r>
  </si>
  <si>
    <r>
      <rPr>
        <sz val="10"/>
        <rFont val="Arial"/>
        <family val="2"/>
      </rPr>
      <t>ALVEOLOPLASTY IN CONJUNCTION WITH EXTRACTIONS - ONE TO THREE TEETH OR TOOTH</t>
    </r>
  </si>
  <si>
    <r>
      <rPr>
        <sz val="10"/>
        <rFont val="Arial"/>
        <family val="2"/>
      </rPr>
      <t>D7320</t>
    </r>
  </si>
  <si>
    <r>
      <rPr>
        <sz val="10"/>
        <rFont val="Arial"/>
        <family val="2"/>
      </rPr>
      <t>ALVEOLOPLASTY NOT IN CONJUNCTION WITH EXTRACTIONS - FOUR OR MORE TEETH OR TOOTH</t>
    </r>
  </si>
  <si>
    <r>
      <rPr>
        <sz val="10"/>
        <rFont val="Arial"/>
        <family val="2"/>
      </rPr>
      <t>D7321</t>
    </r>
  </si>
  <si>
    <r>
      <rPr>
        <sz val="10"/>
        <rFont val="Arial"/>
        <family val="2"/>
      </rPr>
      <t>ALVEOLOPLASTY NOT IN CONJUNCTION WITH EXTRACTIONS - ONE TO THREE TEETH OR TOOTH</t>
    </r>
  </si>
  <si>
    <r>
      <rPr>
        <sz val="10"/>
        <rFont val="Arial"/>
        <family val="2"/>
      </rPr>
      <t>D7410</t>
    </r>
  </si>
  <si>
    <r>
      <rPr>
        <sz val="10"/>
        <rFont val="Arial"/>
        <family val="2"/>
      </rPr>
      <t>EXCISION OF BENIGN LESION UP TO 1.25 CM</t>
    </r>
  </si>
  <si>
    <r>
      <rPr>
        <sz val="10"/>
        <rFont val="Arial"/>
        <family val="2"/>
      </rPr>
      <t>D7411</t>
    </r>
  </si>
  <si>
    <r>
      <rPr>
        <sz val="10"/>
        <rFont val="Arial"/>
        <family val="2"/>
      </rPr>
      <t>EXCISION OF BENIGN LESION GREATER THAN 1.25 CM</t>
    </r>
  </si>
  <si>
    <r>
      <rPr>
        <sz val="10"/>
        <rFont val="Arial"/>
        <family val="2"/>
      </rPr>
      <t>D7412</t>
    </r>
  </si>
  <si>
    <r>
      <rPr>
        <sz val="10"/>
        <rFont val="Arial"/>
        <family val="2"/>
      </rPr>
      <t>EXCISION OF BENIGN LESION, COMPLICATED</t>
    </r>
  </si>
  <si>
    <r>
      <rPr>
        <sz val="10"/>
        <rFont val="Arial"/>
        <family val="2"/>
      </rPr>
      <t>D7413</t>
    </r>
  </si>
  <si>
    <r>
      <rPr>
        <sz val="10"/>
        <rFont val="Arial"/>
        <family val="2"/>
      </rPr>
      <t>EXCISION OF MALIGNANT LESION UP TO 1.25 CM</t>
    </r>
  </si>
  <si>
    <r>
      <rPr>
        <sz val="10"/>
        <rFont val="Arial"/>
        <family val="2"/>
      </rPr>
      <t>D7414</t>
    </r>
  </si>
  <si>
    <r>
      <rPr>
        <sz val="10"/>
        <rFont val="Arial"/>
        <family val="2"/>
      </rPr>
      <t>EXCISION OF MALIGNANT LESION GREATER THAN 1.25 CM</t>
    </r>
  </si>
  <si>
    <r>
      <rPr>
        <sz val="10"/>
        <rFont val="Arial"/>
        <family val="2"/>
      </rPr>
      <t>D7415</t>
    </r>
  </si>
  <si>
    <r>
      <rPr>
        <sz val="10"/>
        <rFont val="Arial"/>
        <family val="2"/>
      </rPr>
      <t>EXCISION OF MALIGNANT LESION, COMPLICATED</t>
    </r>
  </si>
  <si>
    <r>
      <rPr>
        <sz val="10"/>
        <rFont val="Arial"/>
        <family val="2"/>
      </rPr>
      <t>D7440</t>
    </r>
  </si>
  <si>
    <r>
      <rPr>
        <sz val="10"/>
        <rFont val="Arial"/>
        <family val="2"/>
      </rPr>
      <t>EXCISION OF MALIGNANT TUMOR-LESION DIAMETER UP TO 1.25 CM</t>
    </r>
  </si>
  <si>
    <r>
      <rPr>
        <sz val="10"/>
        <rFont val="Arial"/>
        <family val="2"/>
      </rPr>
      <t>D7441</t>
    </r>
  </si>
  <si>
    <r>
      <rPr>
        <sz val="10"/>
        <rFont val="Arial"/>
        <family val="2"/>
      </rPr>
      <t>EXCISION OF MALIGNANT TUMOR-LESION DIAMETER GREATER THAN 1.25 CM</t>
    </r>
  </si>
  <si>
    <r>
      <rPr>
        <sz val="10"/>
        <rFont val="Arial"/>
        <family val="2"/>
      </rPr>
      <t>D7450</t>
    </r>
  </si>
  <si>
    <r>
      <rPr>
        <sz val="10"/>
        <rFont val="Arial"/>
        <family val="2"/>
      </rPr>
      <t>REMOVAL OF BENIGN ODONTOGENIC CYST OR TUMOR-LESION DIAMETER UP T0 1.25 CM</t>
    </r>
  </si>
  <si>
    <r>
      <rPr>
        <sz val="10"/>
        <rFont val="Arial"/>
        <family val="2"/>
      </rPr>
      <t>D7451</t>
    </r>
  </si>
  <si>
    <r>
      <rPr>
        <sz val="10"/>
        <rFont val="Arial"/>
        <family val="2"/>
      </rPr>
      <t>REMOVAL OF BENIGN ODONTOGENIC CYST OR TUMOR-LESION DIAMETER GREATER THAN 1.25 CM</t>
    </r>
  </si>
  <si>
    <r>
      <rPr>
        <sz val="10"/>
        <rFont val="Arial"/>
        <family val="2"/>
      </rPr>
      <t>D7460</t>
    </r>
  </si>
  <si>
    <r>
      <rPr>
        <sz val="10"/>
        <rFont val="Arial"/>
        <family val="2"/>
      </rPr>
      <t>REMOVAL OF BENIGN NONODONTOGENIC CYST OR TUMOR-LESION DIAMETER UP TO 1.25 CM</t>
    </r>
  </si>
  <si>
    <r>
      <rPr>
        <sz val="10"/>
        <rFont val="Arial"/>
        <family val="2"/>
      </rPr>
      <t>D7461</t>
    </r>
  </si>
  <si>
    <r>
      <rPr>
        <sz val="10"/>
        <rFont val="Arial"/>
        <family val="2"/>
      </rPr>
      <t>REMOVAL OF BENIGN NONODONTOGENIC CYST OR TUMOR-LESION DIAMETER GREATER THAN</t>
    </r>
  </si>
  <si>
    <r>
      <rPr>
        <sz val="10"/>
        <rFont val="Arial"/>
        <family val="2"/>
      </rPr>
      <t>D7465</t>
    </r>
  </si>
  <si>
    <r>
      <rPr>
        <sz val="10"/>
        <rFont val="Arial"/>
        <family val="2"/>
      </rPr>
      <t>DESTRUCTION OF LESION(S) BY PHYSICAL OR CHEMICAL METHODS, BY REPORT</t>
    </r>
  </si>
  <si>
    <r>
      <rPr>
        <sz val="10"/>
        <rFont val="Arial"/>
        <family val="2"/>
      </rPr>
      <t>D7471</t>
    </r>
  </si>
  <si>
    <r>
      <rPr>
        <sz val="10"/>
        <rFont val="Arial"/>
        <family val="2"/>
      </rPr>
      <t>REMOVAL OF LATERAL EXOSTOSIS (MAXILLA OR MANDIBLE)</t>
    </r>
  </si>
  <si>
    <r>
      <rPr>
        <sz val="10"/>
        <rFont val="Arial"/>
        <family val="2"/>
      </rPr>
      <t>D7472</t>
    </r>
  </si>
  <si>
    <r>
      <rPr>
        <sz val="10"/>
        <rFont val="Arial"/>
        <family val="2"/>
      </rPr>
      <t>REMOVAL OF TORUS PALATINUS</t>
    </r>
  </si>
  <si>
    <r>
      <rPr>
        <sz val="10"/>
        <rFont val="Arial"/>
        <family val="2"/>
      </rPr>
      <t>D7473</t>
    </r>
  </si>
  <si>
    <r>
      <rPr>
        <sz val="10"/>
        <rFont val="Arial"/>
        <family val="2"/>
      </rPr>
      <t>REMOVAL OF TORUS MANDIBULARIS</t>
    </r>
  </si>
  <si>
    <r>
      <rPr>
        <sz val="10"/>
        <rFont val="Arial"/>
        <family val="2"/>
      </rPr>
      <t>D7485</t>
    </r>
  </si>
  <si>
    <r>
      <rPr>
        <sz val="10"/>
        <rFont val="Arial"/>
        <family val="2"/>
      </rPr>
      <t>REDUCTION OF OSSEOUS TUBEROSITY</t>
    </r>
  </si>
  <si>
    <r>
      <rPr>
        <sz val="10"/>
        <rFont val="Arial"/>
        <family val="2"/>
      </rPr>
      <t>D7490</t>
    </r>
  </si>
  <si>
    <r>
      <rPr>
        <sz val="10"/>
        <rFont val="Arial"/>
        <family val="2"/>
      </rPr>
      <t>RADICAL RESECTION OF MAXILLA OR MANDIBLE</t>
    </r>
  </si>
  <si>
    <t>D7509</t>
  </si>
  <si>
    <t>MARSUPIALIZATION OF ODONTOGENIC CYST</t>
  </si>
  <si>
    <r>
      <rPr>
        <sz val="10"/>
        <rFont val="Arial"/>
        <family val="2"/>
      </rPr>
      <t>D7510</t>
    </r>
  </si>
  <si>
    <r>
      <rPr>
        <sz val="10"/>
        <rFont val="Arial"/>
        <family val="2"/>
      </rPr>
      <t>INCISION AND DRAINAGE OF ABSCESS-INTRAORAL SOFT TISSUE</t>
    </r>
  </si>
  <si>
    <r>
      <rPr>
        <sz val="10"/>
        <rFont val="Arial"/>
        <family val="2"/>
      </rPr>
      <t>D7511</t>
    </r>
  </si>
  <si>
    <r>
      <rPr>
        <sz val="10"/>
        <rFont val="Arial"/>
        <family val="2"/>
      </rPr>
      <t>INCISION AND DRAINAGE OF ABSCESS - INTRAORAL SOFT TISSUE - COMPLICATED</t>
    </r>
  </si>
  <si>
    <r>
      <rPr>
        <sz val="10"/>
        <rFont val="Arial"/>
        <family val="2"/>
      </rPr>
      <t>D7520</t>
    </r>
  </si>
  <si>
    <r>
      <rPr>
        <sz val="10"/>
        <rFont val="Arial"/>
        <family val="2"/>
      </rPr>
      <t>INCISION AND DRAINAGE OF ABSCESS-EXTRAORAL SOFT TISSUE</t>
    </r>
  </si>
  <si>
    <r>
      <rPr>
        <sz val="10"/>
        <rFont val="Arial"/>
        <family val="2"/>
      </rPr>
      <t>D7521</t>
    </r>
  </si>
  <si>
    <r>
      <rPr>
        <sz val="10"/>
        <rFont val="Arial"/>
        <family val="2"/>
      </rPr>
      <t>INCISION AND DRAINAGE OF ABSCESS - EXTRAORAL SOFT TISSUE - COMPLICATED</t>
    </r>
  </si>
  <si>
    <r>
      <rPr>
        <sz val="10"/>
        <rFont val="Arial"/>
        <family val="2"/>
      </rPr>
      <t>D7530</t>
    </r>
  </si>
  <si>
    <r>
      <rPr>
        <sz val="10"/>
        <rFont val="Arial"/>
        <family val="2"/>
      </rPr>
      <t>REMOVAL OF FOREIGN BODY FROM MUCOSA, SKIN, OR SUBCUTANEOUS ALVEOLAR TISSUE</t>
    </r>
  </si>
  <si>
    <r>
      <rPr>
        <sz val="10"/>
        <rFont val="Arial"/>
        <family val="2"/>
      </rPr>
      <t>D7540</t>
    </r>
  </si>
  <si>
    <r>
      <rPr>
        <sz val="10"/>
        <rFont val="Arial"/>
        <family val="2"/>
      </rPr>
      <t>REMOVAL OF REACTION-PRODUCING FOREIGN BODIES-MUSCULOSKELETAL SYSTEM</t>
    </r>
  </si>
  <si>
    <r>
      <rPr>
        <sz val="10"/>
        <rFont val="Arial"/>
        <family val="2"/>
      </rPr>
      <t>D7550</t>
    </r>
  </si>
  <si>
    <r>
      <rPr>
        <sz val="10"/>
        <rFont val="Arial"/>
        <family val="2"/>
      </rPr>
      <t>PARTIAL OSTECTOMY/SEQUESTRECTOMY FOR REMOVAL OF NON-VITAL BONE</t>
    </r>
  </si>
  <si>
    <r>
      <rPr>
        <sz val="10"/>
        <rFont val="Arial"/>
        <family val="2"/>
      </rPr>
      <t>D7560</t>
    </r>
  </si>
  <si>
    <r>
      <rPr>
        <sz val="10"/>
        <rFont val="Arial"/>
        <family val="2"/>
      </rPr>
      <t>MAXILLARY SINUSOTOMY FOR REMOVAL OF TOOTH FRAGMENT OR FOREIGN BODY</t>
    </r>
  </si>
  <si>
    <r>
      <rPr>
        <sz val="10"/>
        <rFont val="Arial"/>
        <family val="2"/>
      </rPr>
      <t>D7610</t>
    </r>
  </si>
  <si>
    <r>
      <rPr>
        <sz val="10"/>
        <rFont val="Arial"/>
        <family val="2"/>
      </rPr>
      <t>MAXILLA-OPEN REDUCTION (TEETH IMMOBILIZED IF PRESENT)</t>
    </r>
  </si>
  <si>
    <r>
      <rPr>
        <sz val="10"/>
        <rFont val="Arial"/>
        <family val="2"/>
      </rPr>
      <t>D7620</t>
    </r>
  </si>
  <si>
    <r>
      <rPr>
        <sz val="10"/>
        <rFont val="Arial"/>
        <family val="2"/>
      </rPr>
      <t>MAXILLA-CLOSED REDUCTION (TEETH IMMOBILIZED IF PRESENT)</t>
    </r>
  </si>
  <si>
    <r>
      <rPr>
        <sz val="10"/>
        <rFont val="Arial"/>
        <family val="2"/>
      </rPr>
      <t>D7630</t>
    </r>
  </si>
  <si>
    <r>
      <rPr>
        <sz val="10"/>
        <rFont val="Arial"/>
        <family val="2"/>
      </rPr>
      <t>MANDIBLE-OPEN REDUCTION (TEETH IMMOBILIZED IF PRESENT)</t>
    </r>
  </si>
  <si>
    <r>
      <rPr>
        <sz val="10"/>
        <rFont val="Arial"/>
        <family val="2"/>
      </rPr>
      <t>D7640</t>
    </r>
  </si>
  <si>
    <r>
      <rPr>
        <sz val="10"/>
        <rFont val="Arial"/>
        <family val="2"/>
      </rPr>
      <t>MANDIBLE-CLOSED REDUCTION (TEETH IMMOBILIZED IF PRESENT)</t>
    </r>
  </si>
  <si>
    <r>
      <rPr>
        <sz val="10"/>
        <rFont val="Arial"/>
        <family val="2"/>
      </rPr>
      <t>D7650</t>
    </r>
  </si>
  <si>
    <r>
      <rPr>
        <sz val="10"/>
        <rFont val="Arial"/>
        <family val="2"/>
      </rPr>
      <t>MALAR AND/OR ZYGOMATIC ARCH-OPEN REDUCTION</t>
    </r>
  </si>
  <si>
    <r>
      <rPr>
        <sz val="10"/>
        <rFont val="Arial"/>
        <family val="2"/>
      </rPr>
      <t>D7660</t>
    </r>
  </si>
  <si>
    <r>
      <rPr>
        <sz val="10"/>
        <rFont val="Arial"/>
        <family val="2"/>
      </rPr>
      <t>MALAR AND/OR ZYGOMATIC ARCH-CLOSED REDUCTION</t>
    </r>
  </si>
  <si>
    <r>
      <rPr>
        <sz val="10"/>
        <rFont val="Arial"/>
        <family val="2"/>
      </rPr>
      <t>D7670</t>
    </r>
  </si>
  <si>
    <r>
      <rPr>
        <sz val="10"/>
        <rFont val="Arial"/>
        <family val="2"/>
      </rPr>
      <t>ALVEOLUS - CLOSED REDUCTION, MAY INCLUDE STABILIZATION OF TEETH</t>
    </r>
  </si>
  <si>
    <r>
      <rPr>
        <sz val="10"/>
        <rFont val="Arial"/>
        <family val="2"/>
      </rPr>
      <t>D7671</t>
    </r>
  </si>
  <si>
    <r>
      <rPr>
        <sz val="10"/>
        <rFont val="Arial"/>
        <family val="2"/>
      </rPr>
      <t>ALVEOLUS - OPEN REDUCTION, MAY INCLUDE STABILIZATION OF TEETH</t>
    </r>
  </si>
  <si>
    <r>
      <rPr>
        <sz val="10"/>
        <rFont val="Arial"/>
        <family val="2"/>
      </rPr>
      <t>D7680</t>
    </r>
  </si>
  <si>
    <r>
      <rPr>
        <sz val="10"/>
        <rFont val="Arial"/>
        <family val="2"/>
      </rPr>
      <t>FACIAL BONES-COMPLICATED REDUCTION WITH FIXATION AND MULTIPLE SURGICAL</t>
    </r>
  </si>
  <si>
    <r>
      <rPr>
        <sz val="10"/>
        <rFont val="Arial"/>
        <family val="2"/>
      </rPr>
      <t>D7710</t>
    </r>
  </si>
  <si>
    <r>
      <rPr>
        <sz val="10"/>
        <rFont val="Arial"/>
        <family val="2"/>
      </rPr>
      <t>MAXILLA-OPEN REDUCTION</t>
    </r>
  </si>
  <si>
    <r>
      <rPr>
        <sz val="10"/>
        <rFont val="Arial"/>
        <family val="2"/>
      </rPr>
      <t>D7720</t>
    </r>
  </si>
  <si>
    <r>
      <rPr>
        <sz val="10"/>
        <rFont val="Arial"/>
        <family val="2"/>
      </rPr>
      <t>MAXILLA-CLOSED REDUCTION</t>
    </r>
  </si>
  <si>
    <r>
      <rPr>
        <sz val="10"/>
        <rFont val="Arial"/>
        <family val="2"/>
      </rPr>
      <t>D7730</t>
    </r>
  </si>
  <si>
    <r>
      <rPr>
        <sz val="10"/>
        <rFont val="Arial"/>
        <family val="2"/>
      </rPr>
      <t>MANDIBLE-OPEN REDUCTION</t>
    </r>
  </si>
  <si>
    <r>
      <rPr>
        <sz val="10"/>
        <rFont val="Arial"/>
        <family val="2"/>
      </rPr>
      <t>D7740</t>
    </r>
  </si>
  <si>
    <r>
      <rPr>
        <sz val="10"/>
        <rFont val="Arial"/>
        <family val="2"/>
      </rPr>
      <t>MANDIBLE-CLOSED REDUCTION</t>
    </r>
  </si>
  <si>
    <r>
      <rPr>
        <sz val="10"/>
        <rFont val="Arial"/>
        <family val="2"/>
      </rPr>
      <t>D7750</t>
    </r>
  </si>
  <si>
    <r>
      <rPr>
        <sz val="10"/>
        <rFont val="Arial"/>
        <family val="2"/>
      </rPr>
      <t>D7760</t>
    </r>
  </si>
  <si>
    <r>
      <rPr>
        <sz val="10"/>
        <rFont val="Arial"/>
        <family val="2"/>
      </rPr>
      <t>D7770</t>
    </r>
  </si>
  <si>
    <r>
      <rPr>
        <sz val="10"/>
        <rFont val="Arial"/>
        <family val="2"/>
      </rPr>
      <t>ALVEOLUS - OPEN REDUCTION STABILIZATION OF TEETH</t>
    </r>
  </si>
  <si>
    <r>
      <rPr>
        <sz val="10"/>
        <rFont val="Arial"/>
        <family val="2"/>
      </rPr>
      <t>D7771</t>
    </r>
  </si>
  <si>
    <r>
      <rPr>
        <sz val="10"/>
        <rFont val="Arial"/>
        <family val="2"/>
      </rPr>
      <t>ALVEOLUS, CLOSED REDUCTION STABILIZATION OF TEETH</t>
    </r>
  </si>
  <si>
    <r>
      <rPr>
        <sz val="10"/>
        <rFont val="Arial"/>
        <family val="2"/>
      </rPr>
      <t>D7780</t>
    </r>
  </si>
  <si>
    <r>
      <rPr>
        <sz val="10"/>
        <rFont val="Arial"/>
        <family val="2"/>
      </rPr>
      <t>FACIAL BONES-COMPLICATED REDUCTION WITH FIXATION AND MULTIPLE APPROACHES</t>
    </r>
  </si>
  <si>
    <r>
      <rPr>
        <sz val="10"/>
        <rFont val="Arial"/>
        <family val="2"/>
      </rPr>
      <t>D7810</t>
    </r>
  </si>
  <si>
    <r>
      <rPr>
        <sz val="10"/>
        <rFont val="Arial"/>
        <family val="2"/>
      </rPr>
      <t>OPEN REDUCTION OF DISLOCATION</t>
    </r>
  </si>
  <si>
    <r>
      <rPr>
        <sz val="10"/>
        <rFont val="Arial"/>
        <family val="2"/>
      </rPr>
      <t>D7820</t>
    </r>
  </si>
  <si>
    <r>
      <rPr>
        <sz val="10"/>
        <rFont val="Arial"/>
        <family val="2"/>
      </rPr>
      <t>CLOSED REDUCTION OF DISLOCATION</t>
    </r>
  </si>
  <si>
    <r>
      <rPr>
        <sz val="10"/>
        <rFont val="Arial"/>
        <family val="2"/>
      </rPr>
      <t>D7830</t>
    </r>
  </si>
  <si>
    <r>
      <rPr>
        <sz val="10"/>
        <rFont val="Arial"/>
        <family val="2"/>
      </rPr>
      <t>MANIPULATION UNDER ANESTHESIA</t>
    </r>
  </si>
  <si>
    <r>
      <rPr>
        <sz val="10"/>
        <rFont val="Arial"/>
        <family val="2"/>
      </rPr>
      <t>D7840</t>
    </r>
  </si>
  <si>
    <r>
      <rPr>
        <sz val="10"/>
        <rFont val="Arial"/>
        <family val="2"/>
      </rPr>
      <t>CONDYLECTOMY</t>
    </r>
  </si>
  <si>
    <r>
      <rPr>
        <sz val="10"/>
        <rFont val="Arial"/>
        <family val="2"/>
      </rPr>
      <t>D7850</t>
    </r>
  </si>
  <si>
    <r>
      <rPr>
        <sz val="10"/>
        <rFont val="Arial"/>
        <family val="2"/>
      </rPr>
      <t>SURGICAL DISCECTOMY; WITH/WITHOUT IMPLANT</t>
    </r>
  </si>
  <si>
    <r>
      <rPr>
        <sz val="10"/>
        <rFont val="Arial"/>
        <family val="2"/>
      </rPr>
      <t>D7854</t>
    </r>
  </si>
  <si>
    <r>
      <rPr>
        <sz val="10"/>
        <rFont val="Arial"/>
        <family val="2"/>
      </rPr>
      <t>SYNOVECTOMY</t>
    </r>
  </si>
  <si>
    <r>
      <rPr>
        <sz val="10"/>
        <rFont val="Arial"/>
        <family val="2"/>
      </rPr>
      <t>D7856</t>
    </r>
  </si>
  <si>
    <r>
      <rPr>
        <sz val="10"/>
        <rFont val="Arial"/>
        <family val="2"/>
      </rPr>
      <t>MYOTOMY</t>
    </r>
  </si>
  <si>
    <r>
      <rPr>
        <sz val="10"/>
        <rFont val="Arial"/>
        <family val="2"/>
      </rPr>
      <t>D7858</t>
    </r>
  </si>
  <si>
    <r>
      <rPr>
        <sz val="10"/>
        <rFont val="Arial"/>
        <family val="2"/>
      </rPr>
      <t>JOINT RECONSTRUCTION</t>
    </r>
  </si>
  <si>
    <r>
      <rPr>
        <sz val="10"/>
        <rFont val="Arial"/>
        <family val="2"/>
      </rPr>
      <t>D7860</t>
    </r>
  </si>
  <si>
    <r>
      <rPr>
        <sz val="10"/>
        <rFont val="Arial"/>
        <family val="2"/>
      </rPr>
      <t>ARTHROTOMY</t>
    </r>
  </si>
  <si>
    <r>
      <rPr>
        <sz val="10"/>
        <rFont val="Arial"/>
        <family val="2"/>
      </rPr>
      <t>D7865</t>
    </r>
  </si>
  <si>
    <r>
      <rPr>
        <sz val="10"/>
        <rFont val="Arial"/>
        <family val="2"/>
      </rPr>
      <t>ARTHROPLASTY</t>
    </r>
  </si>
  <si>
    <r>
      <rPr>
        <sz val="10"/>
        <rFont val="Arial"/>
        <family val="2"/>
      </rPr>
      <t>D7870</t>
    </r>
  </si>
  <si>
    <r>
      <rPr>
        <sz val="10"/>
        <rFont val="Arial"/>
        <family val="2"/>
      </rPr>
      <t>ARTHROCENTESIS</t>
    </r>
  </si>
  <si>
    <r>
      <rPr>
        <sz val="10"/>
        <rFont val="Arial"/>
        <family val="2"/>
      </rPr>
      <t>D7871</t>
    </r>
  </si>
  <si>
    <r>
      <rPr>
        <sz val="10"/>
        <rFont val="Arial"/>
        <family val="2"/>
      </rPr>
      <t>NON-ARTHROSCOPIC LYSIS AND LAVAGE</t>
    </r>
  </si>
  <si>
    <r>
      <rPr>
        <sz val="10"/>
        <rFont val="Arial"/>
        <family val="2"/>
      </rPr>
      <t>D7872</t>
    </r>
  </si>
  <si>
    <r>
      <rPr>
        <sz val="10"/>
        <rFont val="Arial"/>
        <family val="2"/>
      </rPr>
      <t>ARTHROSCOPY-DIAGNOSIS, WITH OR WITHOUT BIOPSY</t>
    </r>
  </si>
  <si>
    <r>
      <rPr>
        <sz val="10"/>
        <rFont val="Arial"/>
        <family val="2"/>
      </rPr>
      <t>D7873</t>
    </r>
  </si>
  <si>
    <r>
      <rPr>
        <sz val="10"/>
        <rFont val="Arial"/>
        <family val="2"/>
      </rPr>
      <t>ARTHROSCOPY: LAVAGE AND LYSIS OF ADHESIONS</t>
    </r>
  </si>
  <si>
    <r>
      <rPr>
        <sz val="10"/>
        <rFont val="Arial"/>
        <family val="2"/>
      </rPr>
      <t>D7874</t>
    </r>
  </si>
  <si>
    <r>
      <rPr>
        <sz val="10"/>
        <rFont val="Arial"/>
        <family val="2"/>
      </rPr>
      <t>ARTHROSCOPY: DISC REPOSITIONING AND STABILIZATION</t>
    </r>
  </si>
  <si>
    <r>
      <rPr>
        <sz val="10"/>
        <rFont val="Arial"/>
        <family val="2"/>
      </rPr>
      <t>D7875</t>
    </r>
  </si>
  <si>
    <r>
      <rPr>
        <sz val="10"/>
        <rFont val="Arial"/>
        <family val="2"/>
      </rPr>
      <t>ARTHROSCOPY: SYNOVECTOMY</t>
    </r>
  </si>
  <si>
    <r>
      <rPr>
        <sz val="10"/>
        <rFont val="Arial"/>
        <family val="2"/>
      </rPr>
      <t>D7876</t>
    </r>
  </si>
  <si>
    <r>
      <rPr>
        <sz val="10"/>
        <rFont val="Arial"/>
        <family val="2"/>
      </rPr>
      <t>ARTHROSCOPY: DISCECTOMY</t>
    </r>
  </si>
  <si>
    <r>
      <rPr>
        <sz val="10"/>
        <rFont val="Arial"/>
        <family val="2"/>
      </rPr>
      <t>D7877</t>
    </r>
  </si>
  <si>
    <r>
      <rPr>
        <sz val="10"/>
        <rFont val="Arial"/>
        <family val="2"/>
      </rPr>
      <t>ARTHROSCOPY: DEBRIDEMENT</t>
    </r>
  </si>
  <si>
    <r>
      <rPr>
        <sz val="10"/>
        <rFont val="Arial"/>
        <family val="2"/>
      </rPr>
      <t>D7880</t>
    </r>
  </si>
  <si>
    <r>
      <rPr>
        <sz val="10"/>
        <rFont val="Arial"/>
        <family val="2"/>
      </rPr>
      <t>OCCLUSAL ORTHOTIC APPLIANCE</t>
    </r>
  </si>
  <si>
    <r>
      <rPr>
        <sz val="10"/>
        <rFont val="Arial"/>
        <family val="2"/>
      </rPr>
      <t>D7899</t>
    </r>
  </si>
  <si>
    <r>
      <rPr>
        <sz val="10"/>
        <rFont val="Arial"/>
        <family val="2"/>
      </rPr>
      <t>UNSPECIFIED TMD THERAPY, BY REPORT</t>
    </r>
  </si>
  <si>
    <r>
      <rPr>
        <sz val="10"/>
        <rFont val="Arial"/>
        <family val="2"/>
      </rPr>
      <t>D7910</t>
    </r>
  </si>
  <si>
    <r>
      <rPr>
        <sz val="10"/>
        <rFont val="Arial"/>
        <family val="2"/>
      </rPr>
      <t>SUTURE OF RECENT SMALL WOUNDS UP TO 5 CM</t>
    </r>
  </si>
  <si>
    <r>
      <rPr>
        <sz val="10"/>
        <rFont val="Arial"/>
        <family val="2"/>
      </rPr>
      <t>D7911</t>
    </r>
  </si>
  <si>
    <r>
      <rPr>
        <sz val="10"/>
        <rFont val="Arial"/>
        <family val="2"/>
      </rPr>
      <t>COMPLICATED SUTURE-UP TO 5 CM</t>
    </r>
  </si>
  <si>
    <r>
      <rPr>
        <sz val="10"/>
        <rFont val="Arial"/>
        <family val="2"/>
      </rPr>
      <t>D7912</t>
    </r>
  </si>
  <si>
    <r>
      <rPr>
        <sz val="10"/>
        <rFont val="Arial"/>
        <family val="2"/>
      </rPr>
      <t>COMPLICATED SUTURE-GREATER THAN 5 CM</t>
    </r>
  </si>
  <si>
    <t>SKIN GRAFT (IDENTIFY DEFECT COVERED, LOCATION, AND TYPE OF GRAFT)</t>
  </si>
  <si>
    <t>D7939</t>
  </si>
  <si>
    <t>INDEXING FOR OSTEOTOMY USING DYNAMIC ROBOTIC ASSISTED OR DYNAMIC</t>
  </si>
  <si>
    <r>
      <rPr>
        <sz val="10"/>
        <rFont val="Arial"/>
        <family val="2"/>
      </rPr>
      <t>D7940</t>
    </r>
  </si>
  <si>
    <r>
      <rPr>
        <sz val="10"/>
        <rFont val="Arial"/>
        <family val="2"/>
      </rPr>
      <t>OSTEOPLASTY-FOR ORTHOGNATHIC DEFORMITIES</t>
    </r>
  </si>
  <si>
    <r>
      <rPr>
        <sz val="10"/>
        <rFont val="Arial"/>
        <family val="2"/>
      </rPr>
      <t>D7941</t>
    </r>
  </si>
  <si>
    <r>
      <rPr>
        <sz val="10"/>
        <rFont val="Arial"/>
        <family val="2"/>
      </rPr>
      <t>OSTEOTOMY - MANDIBULAR RAMI</t>
    </r>
  </si>
  <si>
    <r>
      <rPr>
        <sz val="10"/>
        <rFont val="Arial"/>
        <family val="2"/>
      </rPr>
      <t>D7943</t>
    </r>
  </si>
  <si>
    <r>
      <rPr>
        <sz val="10"/>
        <rFont val="Arial"/>
        <family val="2"/>
      </rPr>
      <t>OSTEOTOMY - MANDIBULAR RAMI WITH BONE GRAFT; INCLUDES OBTAINING THE GRAFT</t>
    </r>
  </si>
  <si>
    <r>
      <rPr>
        <sz val="10"/>
        <rFont val="Arial"/>
        <family val="2"/>
      </rPr>
      <t>D7944</t>
    </r>
  </si>
  <si>
    <r>
      <rPr>
        <sz val="10"/>
        <rFont val="Arial"/>
        <family val="2"/>
      </rPr>
      <t>OSTEOTOMY-SEGMENTED OR SUBAPICAL</t>
    </r>
  </si>
  <si>
    <r>
      <rPr>
        <sz val="10"/>
        <rFont val="Arial"/>
        <family val="2"/>
      </rPr>
      <t>D7945</t>
    </r>
  </si>
  <si>
    <r>
      <rPr>
        <sz val="10"/>
        <rFont val="Arial"/>
        <family val="2"/>
      </rPr>
      <t>OSTEOTOMY-BODY OF MANDIBLE</t>
    </r>
  </si>
  <si>
    <r>
      <rPr>
        <sz val="10"/>
        <rFont val="Arial"/>
        <family val="2"/>
      </rPr>
      <t>D7946</t>
    </r>
  </si>
  <si>
    <r>
      <rPr>
        <sz val="10"/>
        <rFont val="Arial"/>
        <family val="2"/>
      </rPr>
      <t>LEFORT I (MAXILLA-TOTAL)</t>
    </r>
  </si>
  <si>
    <r>
      <rPr>
        <sz val="10"/>
        <rFont val="Arial"/>
        <family val="2"/>
      </rPr>
      <t>D7947</t>
    </r>
  </si>
  <si>
    <r>
      <rPr>
        <sz val="10"/>
        <rFont val="Arial"/>
        <family val="2"/>
      </rPr>
      <t>LEFORT I (MAXILLA-SEGMENTED)</t>
    </r>
  </si>
  <si>
    <r>
      <rPr>
        <sz val="10"/>
        <rFont val="Arial"/>
        <family val="2"/>
      </rPr>
      <t>D7948</t>
    </r>
  </si>
  <si>
    <r>
      <rPr>
        <sz val="10"/>
        <rFont val="Arial"/>
        <family val="2"/>
      </rPr>
      <t>LEFORT II OR LEFORT III (OSTEOPLASTY OF FACIAL BONES FOR MIDFACE HYPOPLASIA OR</t>
    </r>
  </si>
  <si>
    <r>
      <rPr>
        <sz val="10"/>
        <rFont val="Arial"/>
        <family val="2"/>
      </rPr>
      <t>D7949</t>
    </r>
  </si>
  <si>
    <r>
      <rPr>
        <sz val="10"/>
        <rFont val="Arial"/>
        <family val="2"/>
      </rPr>
      <t>LEFORT II OR LEFORT III-WITH BONE GRAFT</t>
    </r>
  </si>
  <si>
    <r>
      <rPr>
        <sz val="10"/>
        <rFont val="Arial"/>
        <family val="2"/>
      </rPr>
      <t>D7950</t>
    </r>
  </si>
  <si>
    <r>
      <rPr>
        <sz val="10"/>
        <rFont val="Arial"/>
        <family val="2"/>
      </rPr>
      <t>OSSEOUS, OSTEOPERIOSTEAL, OR CARTILAGE GRAFT OF THE MANDIBLE OR MAXILLA - AUTOGE</t>
    </r>
  </si>
  <si>
    <r>
      <rPr>
        <sz val="10"/>
        <rFont val="Arial"/>
        <family val="2"/>
      </rPr>
      <t>D7951</t>
    </r>
  </si>
  <si>
    <r>
      <rPr>
        <sz val="10"/>
        <rFont val="Arial"/>
        <family val="2"/>
      </rPr>
      <t>SINUS AUGMENTATION WITH BONE OR BONE SUBSTITUTES VIA A LATERAL OPEN APPROACH</t>
    </r>
  </si>
  <si>
    <r>
      <rPr>
        <sz val="10"/>
        <rFont val="Arial"/>
        <family val="2"/>
      </rPr>
      <t>D7953</t>
    </r>
  </si>
  <si>
    <r>
      <rPr>
        <sz val="10"/>
        <rFont val="Arial"/>
        <family val="2"/>
      </rPr>
      <t>BONE REPLACEMENT GRAFT FOR RIDGE PRESERVATION - PER SITE</t>
    </r>
  </si>
  <si>
    <r>
      <rPr>
        <sz val="10"/>
        <rFont val="Arial"/>
        <family val="2"/>
      </rPr>
      <t>D7955</t>
    </r>
  </si>
  <si>
    <r>
      <rPr>
        <sz val="10"/>
        <rFont val="Arial"/>
        <family val="2"/>
      </rPr>
      <t>REPAIR OF MAXILLOFACIAL SOFT AND/OR HARD TISSUE DEFECT</t>
    </r>
  </si>
  <si>
    <t>D7956</t>
  </si>
  <si>
    <t>GUIDED TISSUE REGENERATION, EDENTULOUS AREA-RESORBABLE BARRIER, PER SITE</t>
  </si>
  <si>
    <t>D7957</t>
  </si>
  <si>
    <t>GUIDED TISSUE REGENERATION, EDENTULOUS ARE-NON RESORBABLE BARRIER PER SITE</t>
  </si>
  <si>
    <r>
      <rPr>
        <sz val="10"/>
        <rFont val="Arial"/>
        <family val="2"/>
      </rPr>
      <t>D7961</t>
    </r>
  </si>
  <si>
    <r>
      <rPr>
        <sz val="10"/>
        <rFont val="Arial"/>
        <family val="2"/>
      </rPr>
      <t>BUCCAL / LABIAL FRENECTOMY (FRENULECTOMY)</t>
    </r>
  </si>
  <si>
    <r>
      <rPr>
        <sz val="10"/>
        <rFont val="Arial"/>
        <family val="2"/>
      </rPr>
      <t>D7962</t>
    </r>
  </si>
  <si>
    <r>
      <rPr>
        <sz val="10"/>
        <rFont val="Arial"/>
        <family val="2"/>
      </rPr>
      <t>LINGUAL FRENECTOMY (FRENULECTOMY)</t>
    </r>
  </si>
  <si>
    <r>
      <rPr>
        <sz val="10"/>
        <rFont val="Arial"/>
        <family val="2"/>
      </rPr>
      <t>D7963</t>
    </r>
  </si>
  <si>
    <r>
      <rPr>
        <sz val="10"/>
        <rFont val="Arial"/>
        <family val="2"/>
      </rPr>
      <t>FRENULOPLASTY</t>
    </r>
  </si>
  <si>
    <r>
      <rPr>
        <sz val="10"/>
        <rFont val="Arial"/>
        <family val="2"/>
      </rPr>
      <t>D7970</t>
    </r>
  </si>
  <si>
    <r>
      <rPr>
        <sz val="10"/>
        <rFont val="Arial"/>
        <family val="2"/>
      </rPr>
      <t>EXCISION OF HYPERPLASTIC TISSUE-PER ARCH</t>
    </r>
  </si>
  <si>
    <r>
      <rPr>
        <sz val="10"/>
        <rFont val="Arial"/>
        <family val="2"/>
      </rPr>
      <t>D7971</t>
    </r>
  </si>
  <si>
    <r>
      <rPr>
        <sz val="10"/>
        <rFont val="Arial"/>
        <family val="2"/>
      </rPr>
      <t>EXCISION OF PERICORONAL GINGIVA</t>
    </r>
  </si>
  <si>
    <r>
      <rPr>
        <sz val="10"/>
        <rFont val="Arial"/>
        <family val="2"/>
      </rPr>
      <t>D7972</t>
    </r>
  </si>
  <si>
    <r>
      <rPr>
        <sz val="10"/>
        <rFont val="Arial"/>
        <family val="2"/>
      </rPr>
      <t>SURGICAL REDUCTION OF FIBROUS TUBEROSITY</t>
    </r>
  </si>
  <si>
    <r>
      <rPr>
        <sz val="10"/>
        <rFont val="Arial"/>
        <family val="2"/>
      </rPr>
      <t>D7979</t>
    </r>
  </si>
  <si>
    <r>
      <rPr>
        <sz val="10"/>
        <rFont val="Arial"/>
        <family val="2"/>
      </rPr>
      <t>NON-SURGICAL SIALOLITHOTOMY</t>
    </r>
  </si>
  <si>
    <r>
      <rPr>
        <sz val="10"/>
        <rFont val="Arial"/>
        <family val="2"/>
      </rPr>
      <t>D7980</t>
    </r>
  </si>
  <si>
    <r>
      <rPr>
        <sz val="10"/>
        <rFont val="Arial"/>
        <family val="2"/>
      </rPr>
      <t>SURGICAL SIALOLITHOTOMY</t>
    </r>
  </si>
  <si>
    <r>
      <rPr>
        <sz val="10"/>
        <rFont val="Arial"/>
        <family val="2"/>
      </rPr>
      <t>D7981</t>
    </r>
  </si>
  <si>
    <r>
      <rPr>
        <sz val="10"/>
        <rFont val="Arial"/>
        <family val="2"/>
      </rPr>
      <t>EXCISION OF SALIVARY GLAND, BY REPORT</t>
    </r>
  </si>
  <si>
    <r>
      <rPr>
        <sz val="10"/>
        <rFont val="Arial"/>
        <family val="2"/>
      </rPr>
      <t>D7982</t>
    </r>
  </si>
  <si>
    <r>
      <rPr>
        <sz val="10"/>
        <rFont val="Arial"/>
        <family val="2"/>
      </rPr>
      <t>SIALODOCHOPLASTY</t>
    </r>
  </si>
  <si>
    <r>
      <rPr>
        <sz val="10"/>
        <rFont val="Arial"/>
        <family val="2"/>
      </rPr>
      <t>D7983</t>
    </r>
  </si>
  <si>
    <r>
      <rPr>
        <sz val="10"/>
        <rFont val="Arial"/>
        <family val="2"/>
      </rPr>
      <t>CLOSURE OF SALIVARY FISTULA</t>
    </r>
  </si>
  <si>
    <r>
      <rPr>
        <sz val="10"/>
        <rFont val="Arial"/>
        <family val="2"/>
      </rPr>
      <t>D7990</t>
    </r>
  </si>
  <si>
    <r>
      <rPr>
        <sz val="10"/>
        <rFont val="Arial"/>
        <family val="2"/>
      </rPr>
      <t>EMERGENCY TRACHEOTOMY</t>
    </r>
  </si>
  <si>
    <r>
      <rPr>
        <sz val="10"/>
        <rFont val="Arial"/>
        <family val="2"/>
      </rPr>
      <t>D7991</t>
    </r>
  </si>
  <si>
    <r>
      <rPr>
        <sz val="10"/>
        <rFont val="Arial"/>
        <family val="2"/>
      </rPr>
      <t>CORONOIDECTOMY</t>
    </r>
  </si>
  <si>
    <t>D7995</t>
  </si>
  <si>
    <t>SYNTHETIC GRAFT-MANDIBLE OR FACIAL BONES, BY REPORT</t>
  </si>
  <si>
    <t>D7996</t>
  </si>
  <si>
    <t>IMPLANT-MANDIBLE FOR AUGMENTATION PURPOSES (EXCLUDING ALVEOLAR RIDGE), BY REPORT</t>
  </si>
  <si>
    <t>APPLIANCE REMOVAL (NOT BY DENTIST WHO PLACED APPLIANCE), INCLUDES REMOVAL OF ARC</t>
  </si>
  <si>
    <r>
      <rPr>
        <sz val="10"/>
        <rFont val="Arial"/>
        <family val="2"/>
      </rPr>
      <t>D8010</t>
    </r>
  </si>
  <si>
    <r>
      <rPr>
        <sz val="10"/>
        <rFont val="Arial"/>
        <family val="2"/>
      </rPr>
      <t>LIMITED ORTHODONTIC TREATMENT OF THE PRIMARY DENTITION</t>
    </r>
  </si>
  <si>
    <r>
      <rPr>
        <sz val="10"/>
        <rFont val="Arial"/>
        <family val="2"/>
      </rPr>
      <t>D8020</t>
    </r>
  </si>
  <si>
    <r>
      <rPr>
        <sz val="10"/>
        <rFont val="Arial"/>
        <family val="2"/>
      </rPr>
      <t>LIMITED ORTHODONTIC TREATMENT OF THE TRANSITIONAL DENTITION</t>
    </r>
  </si>
  <si>
    <r>
      <rPr>
        <sz val="10"/>
        <rFont val="Arial"/>
        <family val="2"/>
      </rPr>
      <t>D8030</t>
    </r>
  </si>
  <si>
    <r>
      <rPr>
        <sz val="10"/>
        <rFont val="Arial"/>
        <family val="2"/>
      </rPr>
      <t>LIMITED ORTHODONTIC TREATMENT OF THE ADOLESCENT DENTITION</t>
    </r>
  </si>
  <si>
    <r>
      <rPr>
        <sz val="10"/>
        <rFont val="Arial"/>
        <family val="2"/>
      </rPr>
      <t>D8040</t>
    </r>
  </si>
  <si>
    <r>
      <rPr>
        <sz val="10"/>
        <rFont val="Arial"/>
        <family val="2"/>
      </rPr>
      <t>LIMITED ORTHODONTIC TREATMENT OF THE ADULT DENTITION</t>
    </r>
  </si>
  <si>
    <r>
      <rPr>
        <sz val="10"/>
        <rFont val="Arial"/>
        <family val="2"/>
      </rPr>
      <t>D8070</t>
    </r>
  </si>
  <si>
    <r>
      <rPr>
        <sz val="10"/>
        <rFont val="Arial"/>
        <family val="2"/>
      </rPr>
      <t>COMPREHENSIVE ORTHODONTIC TREATMENT OF THE TRANSITIONAL DENTITION</t>
    </r>
  </si>
  <si>
    <r>
      <rPr>
        <sz val="10"/>
        <rFont val="Arial"/>
        <family val="2"/>
      </rPr>
      <t>D8080</t>
    </r>
  </si>
  <si>
    <r>
      <rPr>
        <sz val="10"/>
        <rFont val="Arial"/>
        <family val="2"/>
      </rPr>
      <t>COMPREHENSIVE ORTHODONTIC TREATMENT OF THE ADOLESCENT DENTITION</t>
    </r>
  </si>
  <si>
    <r>
      <rPr>
        <sz val="10"/>
        <rFont val="Arial"/>
        <family val="2"/>
      </rPr>
      <t>D8090</t>
    </r>
  </si>
  <si>
    <r>
      <rPr>
        <sz val="10"/>
        <rFont val="Arial"/>
        <family val="2"/>
      </rPr>
      <t>COMPREHENSIVE ORTHODONTIC TREATMENT OF THE ADULT DENTITION</t>
    </r>
  </si>
  <si>
    <r>
      <rPr>
        <sz val="10"/>
        <rFont val="Arial"/>
        <family val="2"/>
      </rPr>
      <t>D8210</t>
    </r>
  </si>
  <si>
    <r>
      <rPr>
        <sz val="10"/>
        <rFont val="Arial"/>
        <family val="2"/>
      </rPr>
      <t>REMOVABLE APPLIANCE THERAPY</t>
    </r>
  </si>
  <si>
    <r>
      <rPr>
        <sz val="10"/>
        <rFont val="Arial"/>
        <family val="2"/>
      </rPr>
      <t>D8220</t>
    </r>
  </si>
  <si>
    <r>
      <rPr>
        <sz val="10"/>
        <rFont val="Arial"/>
        <family val="2"/>
      </rPr>
      <t>FIXED APPLIANCE THERAPY</t>
    </r>
  </si>
  <si>
    <r>
      <rPr>
        <sz val="10"/>
        <rFont val="Arial"/>
        <family val="2"/>
      </rPr>
      <t>D8660</t>
    </r>
  </si>
  <si>
    <r>
      <rPr>
        <sz val="10"/>
        <rFont val="Arial"/>
        <family val="2"/>
      </rPr>
      <t>PRE-ORTHODONTIC TREATMENT EXAMINATION TO MONITOR GROWTH AND DEVELOPMENT</t>
    </r>
  </si>
  <si>
    <r>
      <rPr>
        <sz val="10"/>
        <rFont val="Arial"/>
        <family val="2"/>
      </rPr>
      <t>D8670</t>
    </r>
  </si>
  <si>
    <r>
      <rPr>
        <sz val="10"/>
        <rFont val="Arial"/>
        <family val="2"/>
      </rPr>
      <t>PERIODIC ORTHODONTIC TREATMENT VISIT</t>
    </r>
  </si>
  <si>
    <r>
      <rPr>
        <sz val="10"/>
        <rFont val="Arial"/>
        <family val="2"/>
      </rPr>
      <t>D8680</t>
    </r>
  </si>
  <si>
    <r>
      <rPr>
        <sz val="10"/>
        <rFont val="Arial"/>
        <family val="2"/>
      </rPr>
      <t>ORTHODONTIC RETENTION (REMOVAL OF APPLIANCES, CONSTRUCTION AND PLACEMENT OF</t>
    </r>
  </si>
  <si>
    <r>
      <rPr>
        <sz val="10"/>
        <rFont val="Arial"/>
        <family val="2"/>
      </rPr>
      <t>D8695</t>
    </r>
  </si>
  <si>
    <r>
      <rPr>
        <sz val="10"/>
        <rFont val="Arial"/>
        <family val="2"/>
      </rPr>
      <t>REMOVAL OF FIXED ORTHODONTIC APPLIANCES FOR REASONS OTHER THAN COMPLETION OF TRE</t>
    </r>
  </si>
  <si>
    <r>
      <rPr>
        <sz val="10"/>
        <rFont val="Arial"/>
        <family val="2"/>
      </rPr>
      <t>D8696</t>
    </r>
  </si>
  <si>
    <r>
      <rPr>
        <sz val="10"/>
        <rFont val="Arial"/>
        <family val="2"/>
      </rPr>
      <t>REPAIR OF ORTHODONTIC APPLIANCE-MAXILLARY</t>
    </r>
  </si>
  <si>
    <r>
      <rPr>
        <sz val="10"/>
        <rFont val="Arial"/>
        <family val="2"/>
      </rPr>
      <t>D8697</t>
    </r>
  </si>
  <si>
    <r>
      <rPr>
        <sz val="10"/>
        <rFont val="Arial"/>
        <family val="2"/>
      </rPr>
      <t>REPAIR OF ORTHODONTIC APPLIANCE-MANDIBULAR</t>
    </r>
  </si>
  <si>
    <r>
      <rPr>
        <sz val="10"/>
        <rFont val="Arial"/>
        <family val="2"/>
      </rPr>
      <t>D8698</t>
    </r>
  </si>
  <si>
    <r>
      <rPr>
        <sz val="10"/>
        <rFont val="Arial"/>
        <family val="2"/>
      </rPr>
      <t>RE-CEMENT OR RE-BOND FIXED RETAINER-MAXILLARY</t>
    </r>
  </si>
  <si>
    <r>
      <rPr>
        <sz val="10"/>
        <rFont val="Arial"/>
        <family val="2"/>
      </rPr>
      <t>D8699</t>
    </r>
  </si>
  <si>
    <r>
      <rPr>
        <sz val="10"/>
        <rFont val="Arial"/>
        <family val="2"/>
      </rPr>
      <t>RE-CEMENT OR RE-BOND FIXED RETAINER-MANDIBULAR</t>
    </r>
  </si>
  <si>
    <r>
      <rPr>
        <sz val="10"/>
        <rFont val="Arial"/>
        <family val="2"/>
      </rPr>
      <t>D8701</t>
    </r>
  </si>
  <si>
    <r>
      <rPr>
        <sz val="10"/>
        <rFont val="Arial"/>
        <family val="2"/>
      </rPr>
      <t>REPAIR OF FIXED RETAINER, INCLUDES REATTACHMENT-MAXILLARY</t>
    </r>
  </si>
  <si>
    <r>
      <rPr>
        <sz val="10"/>
        <rFont val="Arial"/>
        <family val="2"/>
      </rPr>
      <t>D8702</t>
    </r>
  </si>
  <si>
    <r>
      <rPr>
        <sz val="10"/>
        <rFont val="Arial"/>
        <family val="2"/>
      </rPr>
      <t>REPAIR OF FIXED RETAINER, INCLUDES REATTACHMENT-MANDIBULAR</t>
    </r>
  </si>
  <si>
    <r>
      <rPr>
        <sz val="10"/>
        <rFont val="Arial"/>
        <family val="2"/>
      </rPr>
      <t>D8703</t>
    </r>
  </si>
  <si>
    <r>
      <rPr>
        <sz val="10"/>
        <rFont val="Arial"/>
        <family val="2"/>
      </rPr>
      <t>REPLACEMENT OF LOST OR BROKEN RETAINER-MAXILLARY</t>
    </r>
  </si>
  <si>
    <r>
      <rPr>
        <sz val="10"/>
        <rFont val="Arial"/>
        <family val="2"/>
      </rPr>
      <t>D8704</t>
    </r>
  </si>
  <si>
    <r>
      <rPr>
        <sz val="10"/>
        <rFont val="Arial"/>
        <family val="2"/>
      </rPr>
      <t>REPLACEMENT OF LOST OR BROKEN RETAINER-MANDIBULAR</t>
    </r>
  </si>
  <si>
    <r>
      <rPr>
        <sz val="10"/>
        <rFont val="Arial"/>
        <family val="2"/>
      </rPr>
      <t>D9110</t>
    </r>
  </si>
  <si>
    <r>
      <rPr>
        <sz val="10"/>
        <rFont val="Arial"/>
        <family val="2"/>
      </rPr>
      <t>PALLIATIVE (EMERGENCY) TREATMENT OF DENTAL PAIN-MINOR PROCEDURES</t>
    </r>
  </si>
  <si>
    <r>
      <rPr>
        <sz val="10"/>
        <rFont val="Arial"/>
        <family val="2"/>
      </rPr>
      <t>D9120</t>
    </r>
  </si>
  <si>
    <r>
      <rPr>
        <sz val="10"/>
        <rFont val="Arial"/>
        <family val="2"/>
      </rPr>
      <t>FIXED PARTIAL DENTURE SECTIONING</t>
    </r>
  </si>
  <si>
    <r>
      <rPr>
        <sz val="10"/>
        <rFont val="Arial"/>
        <family val="2"/>
      </rPr>
      <t>D9210</t>
    </r>
  </si>
  <si>
    <r>
      <rPr>
        <sz val="10"/>
        <rFont val="Arial"/>
        <family val="2"/>
      </rPr>
      <t>LOCAL ANESTHESIA  NOT IN CONJUNCTION WITH OPERATIVE OR SURGICAL PROCEDURES</t>
    </r>
  </si>
  <si>
    <r>
      <rPr>
        <sz val="10"/>
        <rFont val="Arial"/>
        <family val="2"/>
      </rPr>
      <t>D9222</t>
    </r>
  </si>
  <si>
    <r>
      <rPr>
        <sz val="10"/>
        <rFont val="Arial"/>
        <family val="2"/>
      </rPr>
      <t>DEEP SEDATION/GENERAL ANESTHESIA - FIRST 15 MINUTES</t>
    </r>
  </si>
  <si>
    <r>
      <rPr>
        <sz val="10"/>
        <rFont val="Arial"/>
        <family val="2"/>
      </rPr>
      <t>D9223</t>
    </r>
  </si>
  <si>
    <r>
      <rPr>
        <sz val="10"/>
        <rFont val="Arial"/>
        <family val="2"/>
      </rPr>
      <t>DEEP SEDATION/GENERAL ANESTHESIA - EACH SUBSEQUENT 15 MINUTE INCREMENT</t>
    </r>
  </si>
  <si>
    <r>
      <rPr>
        <sz val="10"/>
        <rFont val="Arial"/>
        <family val="2"/>
      </rPr>
      <t>D9230</t>
    </r>
  </si>
  <si>
    <r>
      <rPr>
        <sz val="10"/>
        <rFont val="Arial"/>
        <family val="2"/>
      </rPr>
      <t>INHALATION OF NITROUS OXIDE/ANXIOLYSIS, ANALGESIA</t>
    </r>
  </si>
  <si>
    <r>
      <rPr>
        <sz val="10"/>
        <rFont val="Arial"/>
        <family val="2"/>
      </rPr>
      <t>D9239</t>
    </r>
  </si>
  <si>
    <r>
      <rPr>
        <sz val="10"/>
        <rFont val="Arial"/>
        <family val="2"/>
      </rPr>
      <t>INTRAVENOUS MODERATE (CONSCIOUS) SEDATION/ANALGESIA - FIRST 15 MINUTES</t>
    </r>
  </si>
  <si>
    <r>
      <rPr>
        <sz val="10"/>
        <rFont val="Arial"/>
        <family val="2"/>
      </rPr>
      <t>D9243</t>
    </r>
  </si>
  <si>
    <r>
      <rPr>
        <sz val="10"/>
        <rFont val="Arial"/>
        <family val="2"/>
      </rPr>
      <t>INTRAVENOUS MODERATE (CONSCIOUS) SEDATION/ANALGESIA - EACH SUBSEQUENT 15 MINUTE</t>
    </r>
  </si>
  <si>
    <r>
      <rPr>
        <sz val="10"/>
        <rFont val="Arial"/>
        <family val="2"/>
      </rPr>
      <t>D9248</t>
    </r>
  </si>
  <si>
    <r>
      <rPr>
        <sz val="10"/>
        <rFont val="Arial"/>
        <family val="2"/>
      </rPr>
      <t>NON-INTRAVENOUS CONSCIOUS SEDATION</t>
    </r>
  </si>
  <si>
    <r>
      <rPr>
        <sz val="10"/>
        <rFont val="Arial"/>
        <family val="2"/>
      </rPr>
      <t>D9310</t>
    </r>
  </si>
  <si>
    <r>
      <rPr>
        <sz val="10"/>
        <rFont val="Arial"/>
        <family val="2"/>
      </rPr>
      <t>CONSULTATION - DIAGNOSTIC SERVICE PROVIDED BY DENTIST OR PHYSICIAN OTHER THAN RE</t>
    </r>
  </si>
  <si>
    <r>
      <rPr>
        <sz val="10"/>
        <rFont val="Arial"/>
        <family val="2"/>
      </rPr>
      <t>D9410</t>
    </r>
  </si>
  <si>
    <r>
      <rPr>
        <sz val="10"/>
        <rFont val="Arial"/>
        <family val="2"/>
      </rPr>
      <t>HOUSE/EXTENDED CARE FACILITY CALL</t>
    </r>
  </si>
  <si>
    <r>
      <rPr>
        <sz val="10"/>
        <rFont val="Arial"/>
        <family val="2"/>
      </rPr>
      <t>D9420</t>
    </r>
  </si>
  <si>
    <r>
      <rPr>
        <sz val="10"/>
        <rFont val="Arial"/>
        <family val="2"/>
      </rPr>
      <t>HOSPITAL OR AMBULATORY SURGICAL CENTER CALL</t>
    </r>
  </si>
  <si>
    <r>
      <rPr>
        <sz val="10"/>
        <rFont val="Arial"/>
        <family val="2"/>
      </rPr>
      <t>D9430</t>
    </r>
  </si>
  <si>
    <r>
      <rPr>
        <sz val="10"/>
        <rFont val="Arial"/>
        <family val="2"/>
      </rPr>
      <t>OFFICE VISIT FOR OBSERVATION (DURING REGULARLY SCHEDULED HOURS) NO OTHER</t>
    </r>
  </si>
  <si>
    <r>
      <rPr>
        <sz val="10"/>
        <rFont val="Arial"/>
        <family val="2"/>
      </rPr>
      <t>D9440</t>
    </r>
  </si>
  <si>
    <r>
      <rPr>
        <sz val="10"/>
        <rFont val="Arial"/>
        <family val="2"/>
      </rPr>
      <t>OFFICE VISIT-AFTER REGULARLY SCHEDULED HOURS</t>
    </r>
  </si>
  <si>
    <r>
      <rPr>
        <sz val="10"/>
        <rFont val="Arial"/>
        <family val="2"/>
      </rPr>
      <t>D9610</t>
    </r>
  </si>
  <si>
    <r>
      <rPr>
        <sz val="10"/>
        <rFont val="Arial"/>
        <family val="2"/>
      </rPr>
      <t>THERAPEUTIC PARENTERAL DRUG, SINGLE ADMINISTRATION</t>
    </r>
  </si>
  <si>
    <r>
      <rPr>
        <sz val="10"/>
        <rFont val="Arial"/>
        <family val="2"/>
      </rPr>
      <t>D9612</t>
    </r>
  </si>
  <si>
    <r>
      <rPr>
        <sz val="10"/>
        <rFont val="Arial"/>
        <family val="2"/>
      </rPr>
      <t>THERAPEUTIC PARENTERAL DRUGS, TWO OR MORE ADMINISTRATIONS, DIFFERENT MEDICATIONS</t>
    </r>
  </si>
  <si>
    <t>D9920</t>
  </si>
  <si>
    <t>BEHAVIOR MANAGEMENT, BY REPORT</t>
  </si>
  <si>
    <r>
      <rPr>
        <sz val="10"/>
        <rFont val="Arial"/>
        <family val="2"/>
      </rPr>
      <t>D9930</t>
    </r>
  </si>
  <si>
    <r>
      <rPr>
        <sz val="10"/>
        <rFont val="Arial"/>
        <family val="2"/>
      </rPr>
      <t>TREATMENT OF COMPLICATIONS (POSTSURGICAL) - UNUSUAL CIRCUMSTANCES, BY REPORT</t>
    </r>
  </si>
  <si>
    <t>D9932</t>
  </si>
  <si>
    <t>CLEANING AND INSPECTION OF REMOVABLE COMPLETE DENTURE, MAXILLARY</t>
  </si>
  <si>
    <t>D9933</t>
  </si>
  <si>
    <t>CLEANING AND INSPECTION OF REMOVABLE COMPLETE DENTURE, MANDIBULAR</t>
  </si>
  <si>
    <t>D9934</t>
  </si>
  <si>
    <t>CLEANING AND INSPECTION OF REMOVABLE PARTIAL DENTURE, MAXILLARY</t>
  </si>
  <si>
    <t>D9935</t>
  </si>
  <si>
    <t>CLEANING AND INSPECTION OF REMOVABLE PARTIAL DENTURE, MANDIBULAR</t>
  </si>
  <si>
    <t>D9938</t>
  </si>
  <si>
    <t>FABRICATION OF A CUSTOM REMOVABLE CLEAR PLASTIC TEMPORARY AESTHETIC APPLIANCE</t>
  </si>
  <si>
    <r>
      <rPr>
        <sz val="10"/>
        <rFont val="Arial"/>
        <family val="2"/>
      </rPr>
      <t>D9944</t>
    </r>
  </si>
  <si>
    <r>
      <rPr>
        <sz val="10"/>
        <rFont val="Arial"/>
        <family val="2"/>
      </rPr>
      <t>OCCLUSAL GUARD - HARD APPLIANCE, FULL ARCH</t>
    </r>
  </si>
  <si>
    <r>
      <rPr>
        <sz val="10"/>
        <rFont val="Arial"/>
        <family val="2"/>
      </rPr>
      <t>D9945</t>
    </r>
  </si>
  <si>
    <r>
      <rPr>
        <sz val="10"/>
        <rFont val="Arial"/>
        <family val="2"/>
      </rPr>
      <t>OCCLUSAL GUARD - SOFT APPLIANCE, FULL ARCH</t>
    </r>
  </si>
  <si>
    <r>
      <rPr>
        <sz val="10"/>
        <rFont val="Arial"/>
        <family val="2"/>
      </rPr>
      <t>D9946</t>
    </r>
  </si>
  <si>
    <r>
      <rPr>
        <sz val="10"/>
        <rFont val="Arial"/>
        <family val="2"/>
      </rPr>
      <t>OCCLUSAL GUARD - HARD APPLIANCE, PARTIAL ARCH</t>
    </r>
  </si>
  <si>
    <r>
      <rPr>
        <sz val="10"/>
        <rFont val="Arial"/>
        <family val="2"/>
      </rPr>
      <t>D9951</t>
    </r>
  </si>
  <si>
    <r>
      <rPr>
        <sz val="10"/>
        <rFont val="Arial"/>
        <family val="2"/>
      </rPr>
      <t>OCCLUSAL ADJUSTMENT-LIMITED</t>
    </r>
  </si>
  <si>
    <t>UNSPECIFIED ADJUNCTIVE PROCEDURE BY REPORT</t>
  </si>
  <si>
    <r>
      <rPr>
        <i/>
        <sz val="10"/>
        <rFont val="Arial"/>
        <family val="2"/>
      </rPr>
      <t>Note: D9995 and D9996 are codes that were added for COVID-19 and are not subject to reimbursement.</t>
    </r>
  </si>
  <si>
    <t>SVCYEAR</t>
  </si>
  <si>
    <t>IS_INPATIENT_LOCATION</t>
  </si>
  <si>
    <t>IS_OUTPATIENT_LOCATION</t>
  </si>
  <si>
    <t>GROSSPAID</t>
  </si>
  <si>
    <t>QTY</t>
  </si>
  <si>
    <t>UNITS</t>
  </si>
  <si>
    <t>USERS</t>
  </si>
  <si>
    <t>costperuser</t>
  </si>
  <si>
    <t>FQHCUSER</t>
  </si>
  <si>
    <t>COSTPERFQHCUSER</t>
  </si>
  <si>
    <t>fqhusers</t>
  </si>
  <si>
    <t>FQHC CEILINGS</t>
  </si>
  <si>
    <t>Downstate (Previously Group 13)</t>
  </si>
  <si>
    <t>10/1/01</t>
  </si>
  <si>
    <t>10/1/02</t>
  </si>
  <si>
    <t>10/1/03</t>
  </si>
  <si>
    <t>10/1/04</t>
  </si>
  <si>
    <t>10/1/05</t>
  </si>
  <si>
    <t>10/1/06</t>
  </si>
  <si>
    <t>10/1/07</t>
  </si>
  <si>
    <t>10/1/08</t>
  </si>
  <si>
    <t>10/1/09</t>
  </si>
  <si>
    <t>10/1/10</t>
  </si>
  <si>
    <t>10/1/11</t>
  </si>
  <si>
    <t>10/1/12</t>
  </si>
  <si>
    <t>10/1/13</t>
  </si>
  <si>
    <t>10/1/14</t>
  </si>
  <si>
    <t>10/1/15</t>
  </si>
  <si>
    <t>10/1/16</t>
  </si>
  <si>
    <t>10/1/17</t>
  </si>
  <si>
    <t>10/1/18</t>
  </si>
  <si>
    <t>10/1/19</t>
  </si>
  <si>
    <t>10/1/20</t>
  </si>
  <si>
    <t>10/1/21</t>
  </si>
  <si>
    <t>10/1/22</t>
  </si>
  <si>
    <t>COST CENTER</t>
  </si>
  <si>
    <t>INITIAL</t>
  </si>
  <si>
    <t xml:space="preserve"> MEI</t>
  </si>
  <si>
    <t xml:space="preserve">CEILING </t>
  </si>
  <si>
    <t>CEILING</t>
  </si>
  <si>
    <t xml:space="preserve"> MEI </t>
  </si>
  <si>
    <t>MEI</t>
  </si>
  <si>
    <t>ADMINISTRATION</t>
  </si>
  <si>
    <t>MEDICAL</t>
  </si>
  <si>
    <t>DENTAL</t>
  </si>
  <si>
    <t>THERAPY</t>
  </si>
  <si>
    <t>PATIENT TRANSPORTATION</t>
  </si>
  <si>
    <t>ANCILLARIES</t>
  </si>
  <si>
    <t>Upstate Urban (Previously Group 12)</t>
  </si>
  <si>
    <t>Upstate Rural (Previously Group 11)</t>
  </si>
  <si>
    <t>OHP Plus Benefit Coverage</t>
  </si>
  <si>
    <t>Prioritized List Placement</t>
  </si>
  <si>
    <t>Guideline Note 1</t>
  </si>
  <si>
    <t>Guideline Note 2</t>
  </si>
  <si>
    <t>Guideline Note 3</t>
  </si>
  <si>
    <t>OAR 1</t>
  </si>
  <si>
    <t>Limitations</t>
  </si>
  <si>
    <t>Notes</t>
  </si>
  <si>
    <t>File Date</t>
  </si>
  <si>
    <t>gingivectomy/gingivoplasty- 4 or more teeth</t>
  </si>
  <si>
    <t>All members</t>
  </si>
  <si>
    <t>Line 218: Dental conditions (e.g., periodontal disease) (https://www.oregon.gov/oha/HPA/DSI-HERC/SearchablePLdocuments/Prioritized-List-Line-218.docx)</t>
  </si>
  <si>
    <t>GN 53 (https://www.oregon.gov/oha/HPA/DSI-HERC/SearchablePLdocuments/Prioritized-List-GN-053.docx)</t>
  </si>
  <si>
    <t>410-123-1260(1) (https://secure.sos.state.or.us/oard/view.action?ruleNumber=410-123-1260)</t>
  </si>
  <si>
    <t>Limited to coverage for severe gingival hyperplasia where enlargement of gum tissue occurs that prevents access to oral hygiene procedures, e.g., Dilantin hyperplasia; and includes six months routine postoperative care.</t>
  </si>
  <si>
    <t>The Division may not reimburse if performed on the same date of service as the following codes:
D1110 (Prophylaxis â€” adult);
D1120 (Prophylaxis â€” child);
D4211 (Gingivectomy or gingivoplasty â€” one to three contiguous teeth or bounded teeth spaces per quadrant);
D4342 (Periodontal scaling and root planning â€” one to three teeth per quadrant);
D4346 (Scaling in presence of generalized moderate to severe inflammation, full mouth after oral evaluation);
D4355 (Full mouth debridement to enable comprehensive evaluation and diagnosis); and
D4910 (Periodontal maintenance).</t>
  </si>
  <si>
    <t>gingivectomy/gingivoplasty- 1 to 3 teeth</t>
  </si>
  <si>
    <t>The Division may not reimburse if performed on the same date of service as the following codes:
D1110 (Prophylaxis â€” adult);
D1120 (Prophylaxis â€” child);
D4210 (Gingivectomy or gingivoplasty â€” four or more contiguous teeth or bounded teeth spaces per quadrant);
D4342 (Periodontal scaling and root planning â€” one to three teeth per quadrant);
D4346 (Scaling in presence of generalized moderate to severe inflammation, full mouth after oral evaluation);
D4355 (Full mouth debridement to enable comprehensive evaluation and diagnosis); and
D4910 (Periodontal maintenance).</t>
  </si>
  <si>
    <t>D4212</t>
  </si>
  <si>
    <t>gingivectomy/gingivoplasty- per tooth</t>
  </si>
  <si>
    <t>Not covered</t>
  </si>
  <si>
    <t>Covered only for the treatment of severe drug-induced hyperplasia.</t>
  </si>
  <si>
    <t>The Division shall consider gingivectomy or gingivoplasty to allow for access for restorative procedure, per tooth as part of the restoration and will not provide a separate reimbursement for this procedure.</t>
  </si>
  <si>
    <t>D4230</t>
  </si>
  <si>
    <t>anatomical crown exposure- 4 or &gt; teeth</t>
  </si>
  <si>
    <t>Line 645: Dental conditions where treatment is chosen primarily for aesthetic considerations (https://www.oregon.gov/oha/HPA/DSI-HERC/SearchablePLdocuments/Prioritized-List-Line-645.docx)</t>
  </si>
  <si>
    <t>D4231</t>
  </si>
  <si>
    <t>anatomical crown exposure- 1 to 3 teeth</t>
  </si>
  <si>
    <t>D4240</t>
  </si>
  <si>
    <t>gingival flap proc- 4 or more teeth</t>
  </si>
  <si>
    <t>Line 492: Dental conditions (e.g., periodontal disease) (https://www.oregon.gov/oha/HPA/DSI-HERC/SearchablePLdocuments/Prioritized-List-Line-492.docx)</t>
  </si>
  <si>
    <t>D4241</t>
  </si>
  <si>
    <t>gingival flap proc- 1 to 3 teeth</t>
  </si>
  <si>
    <t>apically positioned flap</t>
  </si>
  <si>
    <t>clinical crown lengthening</t>
  </si>
  <si>
    <t>Line 591: Dental conditions (e.g. caries, fractured tooth) (https://www.oregon.gov/oha/HPA/DSI-HERC/SearchablePLdocuments/Prioritized-List-Line-591.docx)</t>
  </si>
  <si>
    <t>D4260</t>
  </si>
  <si>
    <t>osseous surgery- 4 or more teeth</t>
  </si>
  <si>
    <t>D4261</t>
  </si>
  <si>
    <t>osseous surgery- 1 to 3 teeth</t>
  </si>
  <si>
    <t>D4263</t>
  </si>
  <si>
    <t>bone replacement graft- first site</t>
  </si>
  <si>
    <t>Line 646: Dental conditions where treatment results in marginal improvement (https://www.oregon.gov/oha/HPA/DSI-HERC/SearchablePLdocuments/Prioritized-List-Line-646.docx)</t>
  </si>
  <si>
    <t>D4264</t>
  </si>
  <si>
    <t>bone replacement graft- each addtl site</t>
  </si>
  <si>
    <t>D4265</t>
  </si>
  <si>
    <t>biologic materials</t>
  </si>
  <si>
    <t>Excluded file (e.g., travel vaccines)</t>
  </si>
  <si>
    <t>tissue regeneration, resorbable barrier</t>
  </si>
  <si>
    <t>tissue regeneration, nonresorbable barrier</t>
  </si>
  <si>
    <t>D4268</t>
  </si>
  <si>
    <t>surgical revision</t>
  </si>
  <si>
    <t>D4270</t>
  </si>
  <si>
    <t>pedicle soft tissue graft</t>
  </si>
  <si>
    <t>autogenous connective tissue graft procedure (including donor and recipient surgical sites) - first tooth, implant or edentulous tooth position in the same graft site</t>
  </si>
  <si>
    <t>D4274</t>
  </si>
  <si>
    <t>distal or proximal wedge</t>
  </si>
  <si>
    <t>non-autogenous connective issue graft procedure (including recipient surgical site and donor material) - first tooth, implant or edentulous tooth position in same graft site</t>
  </si>
  <si>
    <t>D4276</t>
  </si>
  <si>
    <t>combined connective tissue &amp; pedicle graft</t>
  </si>
  <si>
    <t>free soft tissue graft procedure (including recipient and donor surgical sites), first tooth, implant, or edentulous tooth position in graft</t>
  </si>
  <si>
    <t>free soft tissue graft procedure (including recipient and donor surgical sites), each additional contiguous tooth, implant, or edentulous tooth position in same graft site.</t>
  </si>
  <si>
    <t>autogenous connective tissue graft procedure (including donor and recipient surgical sites) - each additional contiguous tooth, implant or edentulous tooth position in the same graft site</t>
  </si>
  <si>
    <t>non-autogenous connective issue graft procedure (including recipient surgical site and donor material) - each additional contiguous tooth, implant or edentulous tooth position in same graft site</t>
  </si>
  <si>
    <t>D4320</t>
  </si>
  <si>
    <t>provisional splinting- intracoronal</t>
  </si>
  <si>
    <t>D4321</t>
  </si>
  <si>
    <t>provisional splinting- extracoronal</t>
  </si>
  <si>
    <t>periodontal scaling- 4 or more teeth- single implants may be covered by counting the implant as an addtl tooth.</t>
  </si>
  <si>
    <t>Allowed once every two years; A maximum of two quadrants on one date of service is payable, except in extraordinary circumstances; for quadrants with at least two teeth with pocket depths of 5 mm or greater. Single implants may now be covered by counting the implant as an additional tooth.</t>
  </si>
  <si>
    <t>The Division may not reimburse if performed on the same date of service as the following codes:
D1110 (Prophylaxis â€” adult);
D1120 (Prophylaxis â€” child);
D4210 (Gingivectomy or gingivoplasty â€” four or more contiguous teeth or bounded teeth spaces per quadrant);
D4211 (Gingivectomy or gingivoplasty â€” one to three contiguous teeth or bounded teeth spaces per quadrant);
D4342 (Periodontal scaling and root planning â€” one to three teeth per quadrant);
D4346 (Scaling in presence of generalized moderate to severe inflammation, full mouth after oral evaluation);
D4355 (Full mouth debridement to enable comprehensive evaluation and diagnosis); and
D4910 (Periodontal maintenance).</t>
  </si>
  <si>
    <t>periodontal scaling- 1 to 3 teeth-single implants may be covered by counting the implant as an addtl tooth.</t>
  </si>
  <si>
    <t>The Division may not reimburse if performed on the same date of service as the following codes:
D1110 (Prophylaxis â€” adult);
D1120 (Prophylaxis â€” child);
D4210 (Gingivectomy or gingivoplasty â€” four or more contiguous teeth or bounded teeth spaces per quadrant);
D4211 (Gingivectomy or gingivoplasty â€” one to three contiguous teeth or bounded teeth spaces per quadrant);
D4346 (Scaling in presence of generalized moderate to severe inflammation, full mouth after oral evaluation);
D4355 (Full mouth debridement to enable comprehensive evaluation and diagnosis); and
D4910 (Periodontal maintenance).</t>
  </si>
  <si>
    <t>D4346</t>
  </si>
  <si>
    <t>scaling in presence of generalized moderate to severe inflammation -full mouth after oral eval.</t>
  </si>
  <si>
    <t>Line 53: Preventive dental services (https://www.oregon.gov/oha/HPA/DSI-HERC/SearchablePLdocuments/Prioritized-List-Line-053.docx)</t>
  </si>
  <si>
    <t>GN 17 (https://www.oregon.gov/oha/HPA/DSI-HERC/SearchablePLdocuments/Prioritized-List-GN-017.docx)</t>
  </si>
  <si>
    <t>Allowed only once every two years</t>
  </si>
  <si>
    <t>The Division may not reimburse if performed on the same date of service as the following codes:
D1110 (Prophylaxis â€” adult);
D1120 (Prophylaxis â€” child);
D4210 (Gingivectomy or gingivoplasty â€” four or more contiguous teeth or bounded teeth spaces per quadrant);
D4211 (Gingivectomy or gingivoplasty â€” one to three contiguous teeth or bounded teeth spaces per quadrant);
D4341 (Periodontal scaling and root planning â€” four or more teeth per quadrant);
D4342 (Periodontal scaling and root planning â€” one to three teeth per quadrant);
D4346 (Scaling in presence of generalized moderate to severe inflammation, full mouth after oral evaluation);
D4355 (Full mouth debridement to enable comprehensive evaluation and diagnosis); and
D4910 (Periodontal maintenance).</t>
  </si>
  <si>
    <t>D4355</t>
  </si>
  <si>
    <t>full mouth debridement</t>
  </si>
  <si>
    <t>The Division may not reimburse if performed on the same date of service as the following codes:
D1110 (Prophylaxis â€” adult);
D1120 (Prophylaxis â€” child);
D4210 (Gingivectomy or gingivoplasty â€” four or more contiguous teeth or bounded teeth spaces per quadrant);
D4211 (Gingivectomy or gingivoplasty â€” one to three contiguous teeth or bounded teeth spaces per quadrant);
D4341 (Periodontal scaling and root planning â€” four or more teeth per quadrant);
D4342 (Periodontal scaling and root planning â€” one to three teeth per quadrant); and
D4910 (Periodontal maintenance).</t>
  </si>
  <si>
    <t>D4381</t>
  </si>
  <si>
    <t>localized delivery of antimicrobial agents</t>
  </si>
  <si>
    <t>periodontal maintenance</t>
  </si>
  <si>
    <t>Allowed once every six months, following periodontal therapy (surgical or non-surgical) that is documented to have occurred within the past three years</t>
  </si>
  <si>
    <t>Prior authorization for more frequent periodontal maintenance may be requested when medically/dentally necessary. 
The Division may not reimburse for procedures identified by the following codes if performed on the same date of service: D1110 (Prophylaxis â€” adult); D1120 (Prophylaxis â€” child); D4210 (Gingivectomy or gingivoplasty â€” four or more contiguous teeth or bounded teeth spaces per quadrant).</t>
  </si>
  <si>
    <t>D4920</t>
  </si>
  <si>
    <t>unscheduled dressing change</t>
  </si>
  <si>
    <t>Line 267: Dental conditions (time-sensitive events) (https://www.oregon.gov/oha/HPA/DSI-HERC/SearchablePLdocuments/Prioritized-List-Line-267.docx)</t>
  </si>
  <si>
    <t>D4921</t>
  </si>
  <si>
    <t>gingival irrigation-per quadrant</t>
  </si>
  <si>
    <t>unspecified periodontal proc</t>
  </si>
  <si>
    <t>Ancillary service (https://www.oregon.gov/oha/HPA/DSI-HERC/SearchablePLdocuments//Prioritized-List-SOI-004.docx)</t>
  </si>
  <si>
    <t>biologic materials - per site</t>
  </si>
  <si>
    <t>Guided tissue regeneration - non-resorbable barrier, per site</t>
  </si>
  <si>
    <t>combined connective tissue &amp; pedicle graft, per tooth</t>
  </si>
  <si>
    <t>provisional splinting, intracoronal</t>
  </si>
  <si>
    <t>Code removed by ADA in 2022</t>
  </si>
  <si>
    <t>provisional splinting, extracoronal</t>
  </si>
  <si>
    <t>Splint - intra-coronal</t>
  </si>
  <si>
    <t>Splint - extra - coronal</t>
  </si>
  <si>
    <t>Once these variable cells (highlighted in green), are set, the model</t>
  </si>
  <si>
    <t>calculates the clinic's revenue gain or loss from performing</t>
  </si>
  <si>
    <t>periodontal care on a patient with diabetes under the selected</t>
  </si>
  <si>
    <t>criteria.</t>
  </si>
  <si>
    <t>DM panel under the selected criteria. Column P compares this new</t>
  </si>
  <si>
    <t>Average medical revenue per encounter</t>
  </si>
  <si>
    <r>
      <t xml:space="preserve">of DM patients </t>
    </r>
    <r>
      <rPr>
        <b/>
        <sz val="11"/>
        <color theme="1"/>
        <rFont val="Arial"/>
        <family val="2"/>
      </rPr>
      <t>without</t>
    </r>
    <r>
      <rPr>
        <sz val="11"/>
        <color theme="1"/>
        <rFont val="Arial"/>
        <family val="2"/>
      </rPr>
      <t xml:space="preserve"> periodontal disease, TCOC before and after the APM is implemented remains the same ($11,546).</t>
    </r>
  </si>
  <si>
    <r>
      <t xml:space="preserve">of DM patients </t>
    </r>
    <r>
      <rPr>
        <b/>
        <sz val="11"/>
        <color theme="1"/>
        <rFont val="Arial"/>
        <family val="2"/>
      </rPr>
      <t xml:space="preserve">with </t>
    </r>
    <r>
      <rPr>
        <sz val="11"/>
        <color theme="1"/>
        <rFont val="Arial"/>
        <family val="2"/>
      </rPr>
      <t>periodontal disease, we add the disease management fee to their TCOC, then</t>
    </r>
  </si>
  <si>
    <t>% of DM Patients with Perio Disease</t>
  </si>
  <si>
    <t>w/ Perio Disease</t>
  </si>
  <si>
    <t>% of DM Patients</t>
  </si>
  <si>
    <t>Perio Cost</t>
  </si>
  <si>
    <t>Cell K7 sets the percentage of patients with co-occurring periodontal</t>
  </si>
  <si>
    <t>Disease Management Fee</t>
  </si>
  <si>
    <t>Care TCOC</t>
  </si>
  <si>
    <t>After Perio</t>
  </si>
  <si>
    <t>TCOC per patient to the historical benchmark derived from the Merative database.</t>
  </si>
  <si>
    <t>Average</t>
  </si>
  <si>
    <t>for</t>
  </si>
  <si>
    <t>of the center's diabetes patient panel (the percent of DM patients with perio times the percent of dually diagnosed patients receiving treatment) to</t>
  </si>
  <si>
    <t xml:space="preserve">of DM + periodontal disease patients the FQHC treats with SRP, we then apply the TCOC reduction found in the 2022 paper (16%), reducing the TCOC </t>
  </si>
  <si>
    <t>assumes SRP provided to Medicaid patients is reimbursed.</t>
  </si>
  <si>
    <t>Payer Mix (Needs to sum to 100%)</t>
  </si>
  <si>
    <t>By setting cell J8 to "No," the user can explore fiscal effects</t>
  </si>
  <si>
    <t xml:space="preserve">NOT reimburse SRP. When J8 is set to "Yes," the model </t>
  </si>
  <si>
    <t>Cell J12 can be set to 1, 2, or 3 to adjust the expected</t>
  </si>
  <si>
    <t>Cells J16-J18 allow the user to adjust the payer mix of the</t>
  </si>
  <si>
    <t>clinic's patient panel. The sum of J16:J18 must be less</t>
  </si>
  <si>
    <t>than or equal to 100%. The self-pay percentage in J19</t>
  </si>
  <si>
    <t>adjusts automatically such that the sum of J16:J19 equals 100%.</t>
  </si>
  <si>
    <t>Cells J21 &amp; J25 allow the user to set average medical</t>
  </si>
  <si>
    <t>non-Medcaid third parties (J21) and self-pay clients (J25)</t>
  </si>
  <si>
    <r>
      <t xml:space="preserve">Column O shows the total cost of care per patient  of the clinic's </t>
    </r>
    <r>
      <rPr>
        <i/>
        <sz val="12"/>
        <color theme="1"/>
        <rFont val="Arial"/>
        <family val="2"/>
      </rPr>
      <t>entire</t>
    </r>
  </si>
  <si>
    <t>disease and diabetes who are treated with SRP by the clinic in the first twelve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</si>
</sst>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;[Red]\(0.00\)"/>
    <numFmt numFmtId="166" formatCode="0.000"/>
    <numFmt numFmtId="167" formatCode="#,##0.000_);\(#,##0.000\)"/>
    <numFmt numFmtId="168" formatCode="&quot;$&quot;#,##0.00"/>
    <numFmt numFmtId="169" formatCode="_(&quot;$&quot;* #,##0_);_(&quot;$&quot;* \(#,##0\);_(&quot;$&quot;* &quot;-&quot;??_);_(@_)"/>
    <numFmt numFmtId="170" formatCode="mm/dd/yyyy;@"/>
    <numFmt numFmtId="171" formatCode="\$0.00"/>
    <numFmt numFmtId="172" formatCode="\$#,##0.00"/>
    <numFmt numFmtId="173" formatCode="&quot;$&quot;#,##0;[Red]&quot;$&quot;#,##0"/>
    <numFmt numFmtId="174" formatCode="&quot;$&quot;#,##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u/>
      <sz val="10"/>
      <name val="Calibri"/>
      <family val="2"/>
    </font>
    <font>
      <b/>
      <u/>
      <sz val="1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10"/>
      <color rgb="FFFF0000"/>
      <name val="MS Sans Serif"/>
      <family val="2"/>
    </font>
    <font>
      <sz val="10"/>
      <name val="MS Sans Serif"/>
      <family val="2"/>
    </font>
    <font>
      <sz val="10"/>
      <color rgb="FFFF0000"/>
      <name val="MS Sans Serif"/>
    </font>
    <font>
      <sz val="10"/>
      <color theme="8" tint="-0.249977111117893"/>
      <name val="MS Sans Serif"/>
    </font>
    <font>
      <strike/>
      <sz val="10"/>
      <color rgb="FFFF0000"/>
      <name val="MS Sans Serif"/>
      <family val="2"/>
    </font>
    <font>
      <strike/>
      <sz val="10"/>
      <color rgb="FFFF0000"/>
      <name val="MS Sans Serif"/>
    </font>
    <font>
      <sz val="10"/>
      <name val="MS Reference Sans Serif"/>
      <family val="2"/>
    </font>
    <font>
      <strike/>
      <sz val="10"/>
      <name val="MS Sans Serif"/>
    </font>
    <font>
      <sz val="10"/>
      <name val="Cambria"/>
      <family val="1"/>
    </font>
    <font>
      <strike/>
      <sz val="10"/>
      <name val="Cambria"/>
      <family val="1"/>
    </font>
    <font>
      <sz val="10"/>
      <color theme="4"/>
      <name val="MS Sans Serif"/>
    </font>
    <font>
      <b/>
      <sz val="10"/>
      <name val="MS Sans Serif"/>
      <family val="2"/>
    </font>
    <font>
      <b/>
      <sz val="10"/>
      <color rgb="FFFF0000"/>
      <name val="MS Sans Serif"/>
      <family val="2"/>
    </font>
    <font>
      <b/>
      <sz val="9"/>
      <name val="MS Sans Serif"/>
      <family val="2"/>
    </font>
    <font>
      <i/>
      <sz val="9"/>
      <name val="MS Sans Serif"/>
      <family val="2"/>
    </font>
    <font>
      <b/>
      <i/>
      <sz val="9"/>
      <name val="MS Sans Serif"/>
    </font>
    <font>
      <sz val="10"/>
      <color rgb="FF000000"/>
      <name val="Times New Roman"/>
      <family val="1"/>
    </font>
    <font>
      <i/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2C378E"/>
      <name val="Arial"/>
      <family val="2"/>
    </font>
    <font>
      <b/>
      <sz val="11"/>
      <color rgb="FFE95329"/>
      <name val="Arial"/>
      <family val="2"/>
    </font>
    <font>
      <b/>
      <sz val="11"/>
      <color rgb="FF4F9BCE"/>
      <name val="Arial"/>
      <family val="2"/>
    </font>
    <font>
      <b/>
      <sz val="16"/>
      <color rgb="FF2C378E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4"/>
      <color rgb="FF2C378E"/>
      <name val="Arial"/>
      <family val="2"/>
    </font>
    <font>
      <sz val="11"/>
      <color rgb="FF2C378E"/>
      <name val="Arial"/>
      <family val="2"/>
    </font>
    <font>
      <b/>
      <sz val="12"/>
      <color rgb="FF2C378E"/>
      <name val="Arial"/>
      <family val="2"/>
    </font>
    <font>
      <i/>
      <sz val="12"/>
      <color rgb="FF2C378E"/>
      <name val="Arial"/>
      <family val="2"/>
    </font>
    <font>
      <sz val="12"/>
      <color rgb="FF2C378E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0F0"/>
      </patternFill>
    </fill>
    <fill>
      <patternFill patternType="solid">
        <fgColor rgb="FF2C378E"/>
        <bgColor indexed="64"/>
      </patternFill>
    </fill>
    <fill>
      <patternFill patternType="solid">
        <fgColor rgb="FFECF5FD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E95329"/>
      </left>
      <right/>
      <top style="thin">
        <color rgb="FFE95329"/>
      </top>
      <bottom/>
      <diagonal/>
    </border>
    <border>
      <left/>
      <right style="thin">
        <color rgb="FFE95329"/>
      </right>
      <top style="thin">
        <color rgb="FFE95329"/>
      </top>
      <bottom/>
      <diagonal/>
    </border>
    <border>
      <left style="thin">
        <color rgb="FFE95329"/>
      </left>
      <right/>
      <top/>
      <bottom/>
      <diagonal/>
    </border>
    <border>
      <left/>
      <right style="thin">
        <color rgb="FFE95329"/>
      </right>
      <top/>
      <bottom/>
      <diagonal/>
    </border>
    <border>
      <left style="thin">
        <color rgb="FFE95329"/>
      </left>
      <right/>
      <top/>
      <bottom style="thin">
        <color rgb="FFE95329"/>
      </bottom>
      <diagonal/>
    </border>
    <border>
      <left/>
      <right style="thin">
        <color rgb="FFE95329"/>
      </right>
      <top/>
      <bottom style="thin">
        <color rgb="FFE95329"/>
      </bottom>
      <diagonal/>
    </border>
    <border>
      <left style="medium">
        <color rgb="FF2C378E"/>
      </left>
      <right/>
      <top style="medium">
        <color rgb="FF2C378E"/>
      </top>
      <bottom/>
      <diagonal/>
    </border>
    <border>
      <left/>
      <right/>
      <top style="medium">
        <color rgb="FF2C378E"/>
      </top>
      <bottom/>
      <diagonal/>
    </border>
    <border>
      <left style="thin">
        <color rgb="FFE95329"/>
      </left>
      <right/>
      <top style="medium">
        <color rgb="FF2C378E"/>
      </top>
      <bottom/>
      <diagonal/>
    </border>
    <border>
      <left/>
      <right style="thin">
        <color rgb="FFE95329"/>
      </right>
      <top style="medium">
        <color rgb="FF2C378E"/>
      </top>
      <bottom/>
      <diagonal/>
    </border>
    <border>
      <left/>
      <right style="medium">
        <color rgb="FF2C378E"/>
      </right>
      <top style="medium">
        <color rgb="FF2C378E"/>
      </top>
      <bottom/>
      <diagonal/>
    </border>
    <border>
      <left style="medium">
        <color rgb="FF2C378E"/>
      </left>
      <right/>
      <top/>
      <bottom/>
      <diagonal/>
    </border>
    <border>
      <left/>
      <right style="medium">
        <color rgb="FF2C378E"/>
      </right>
      <top/>
      <bottom/>
      <diagonal/>
    </border>
    <border>
      <left style="medium">
        <color rgb="FF2C378E"/>
      </left>
      <right/>
      <top/>
      <bottom style="medium">
        <color rgb="FF2C378E"/>
      </bottom>
      <diagonal/>
    </border>
    <border>
      <left/>
      <right/>
      <top/>
      <bottom style="medium">
        <color rgb="FF2C378E"/>
      </bottom>
      <diagonal/>
    </border>
    <border>
      <left style="thin">
        <color rgb="FFE95329"/>
      </left>
      <right/>
      <top/>
      <bottom style="medium">
        <color rgb="FF2C378E"/>
      </bottom>
      <diagonal/>
    </border>
    <border>
      <left/>
      <right style="thin">
        <color rgb="FFE95329"/>
      </right>
      <top/>
      <bottom style="medium">
        <color rgb="FF2C378E"/>
      </bottom>
      <diagonal/>
    </border>
    <border>
      <left/>
      <right style="medium">
        <color rgb="FF2C378E"/>
      </right>
      <top/>
      <bottom style="medium">
        <color rgb="FF2C378E"/>
      </bottom>
      <diagonal/>
    </border>
    <border>
      <left style="thin">
        <color rgb="FF2C378E"/>
      </left>
      <right/>
      <top style="thin">
        <color rgb="FF2C378E"/>
      </top>
      <bottom/>
      <diagonal/>
    </border>
    <border>
      <left/>
      <right/>
      <top style="thin">
        <color rgb="FF2C378E"/>
      </top>
      <bottom/>
      <diagonal/>
    </border>
    <border>
      <left/>
      <right style="thin">
        <color rgb="FF2C378E"/>
      </right>
      <top style="thin">
        <color rgb="FF2C378E"/>
      </top>
      <bottom/>
      <diagonal/>
    </border>
    <border>
      <left style="thin">
        <color rgb="FF2C378E"/>
      </left>
      <right/>
      <top/>
      <bottom/>
      <diagonal/>
    </border>
    <border>
      <left/>
      <right style="thin">
        <color rgb="FF2C378E"/>
      </right>
      <top/>
      <bottom/>
      <diagonal/>
    </border>
    <border>
      <left style="thin">
        <color rgb="FF2C378E"/>
      </left>
      <right/>
      <top/>
      <bottom style="thin">
        <color rgb="FF2C378E"/>
      </bottom>
      <diagonal/>
    </border>
    <border>
      <left/>
      <right/>
      <top/>
      <bottom style="thin">
        <color rgb="FF2C378E"/>
      </bottom>
      <diagonal/>
    </border>
    <border>
      <left/>
      <right style="thin">
        <color rgb="FF2C378E"/>
      </right>
      <top/>
      <bottom style="thin">
        <color rgb="FF2C378E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26" fillId="0" borderId="0"/>
    <xf numFmtId="44" fontId="26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0" fontId="3" fillId="0" borderId="0" xfId="3" applyFont="1"/>
    <xf numFmtId="2" fontId="4" fillId="0" borderId="0" xfId="3" applyNumberFormat="1" applyFont="1"/>
    <xf numFmtId="0" fontId="4" fillId="0" borderId="0" xfId="3" applyFont="1"/>
    <xf numFmtId="165" fontId="4" fillId="0" borderId="0" xfId="3" applyNumberFormat="1" applyFont="1"/>
    <xf numFmtId="8" fontId="4" fillId="0" borderId="0" xfId="3" applyNumberFormat="1" applyFont="1"/>
    <xf numFmtId="0" fontId="5" fillId="0" borderId="0" xfId="3" applyFont="1"/>
    <xf numFmtId="0" fontId="6" fillId="0" borderId="0" xfId="3" applyFont="1" applyAlignment="1">
      <alignment horizontal="left"/>
    </xf>
    <xf numFmtId="2" fontId="7" fillId="0" borderId="0" xfId="3" applyNumberFormat="1" applyFont="1" applyAlignment="1">
      <alignment horizontal="center"/>
    </xf>
    <xf numFmtId="2" fontId="7" fillId="0" borderId="0" xfId="3" quotePrefix="1" applyNumberFormat="1" applyFont="1" applyAlignment="1">
      <alignment horizontal="center"/>
    </xf>
    <xf numFmtId="14" fontId="7" fillId="0" borderId="0" xfId="3" quotePrefix="1" applyNumberFormat="1" applyFont="1" applyAlignment="1">
      <alignment horizontal="center"/>
    </xf>
    <xf numFmtId="165" fontId="7" fillId="0" borderId="0" xfId="3" quotePrefix="1" applyNumberFormat="1" applyFont="1" applyAlignment="1">
      <alignment horizontal="center"/>
    </xf>
    <xf numFmtId="8" fontId="7" fillId="0" borderId="0" xfId="3" quotePrefix="1" applyNumberFormat="1" applyFont="1" applyAlignment="1">
      <alignment horizontal="center"/>
    </xf>
    <xf numFmtId="0" fontId="7" fillId="0" borderId="0" xfId="3" quotePrefix="1" applyFont="1" applyAlignment="1">
      <alignment horizontal="center"/>
    </xf>
    <xf numFmtId="0" fontId="7" fillId="0" borderId="0" xfId="3" applyFont="1"/>
    <xf numFmtId="0" fontId="7" fillId="0" borderId="0" xfId="3" applyFont="1" applyAlignment="1">
      <alignment horizontal="center"/>
    </xf>
    <xf numFmtId="165" fontId="7" fillId="0" borderId="0" xfId="3" applyNumberFormat="1" applyFont="1" applyAlignment="1">
      <alignment horizontal="center"/>
    </xf>
    <xf numFmtId="8" fontId="7" fillId="0" borderId="0" xfId="3" applyNumberFormat="1" applyFont="1" applyAlignment="1">
      <alignment horizontal="center"/>
    </xf>
    <xf numFmtId="7" fontId="4" fillId="0" borderId="0" xfId="3" applyNumberFormat="1" applyFont="1"/>
    <xf numFmtId="166" fontId="4" fillId="0" borderId="0" xfId="3" applyNumberFormat="1" applyFont="1"/>
    <xf numFmtId="167" fontId="4" fillId="0" borderId="0" xfId="3" applyNumberFormat="1" applyFont="1"/>
    <xf numFmtId="168" fontId="4" fillId="0" borderId="0" xfId="3" applyNumberFormat="1" applyFont="1"/>
    <xf numFmtId="2" fontId="4" fillId="0" borderId="0" xfId="3" applyNumberFormat="1" applyFont="1" applyAlignment="1">
      <alignment horizontal="center"/>
    </xf>
    <xf numFmtId="8" fontId="4" fillId="2" borderId="0" xfId="3" applyNumberFormat="1" applyFont="1" applyFill="1"/>
    <xf numFmtId="44" fontId="4" fillId="0" borderId="0" xfId="3" applyNumberFormat="1" applyFont="1"/>
    <xf numFmtId="14" fontId="0" fillId="0" borderId="0" xfId="0" applyNumberFormat="1"/>
    <xf numFmtId="0" fontId="0" fillId="0" borderId="0" xfId="0" applyAlignment="1">
      <alignment wrapText="1"/>
    </xf>
    <xf numFmtId="0" fontId="8" fillId="0" borderId="0" xfId="0" applyFont="1"/>
    <xf numFmtId="9" fontId="0" fillId="0" borderId="0" xfId="4" applyFont="1"/>
    <xf numFmtId="169" fontId="0" fillId="0" borderId="0" xfId="2" applyNumberFormat="1" applyFont="1"/>
    <xf numFmtId="169" fontId="0" fillId="0" borderId="0" xfId="0" applyNumberFormat="1"/>
    <xf numFmtId="9" fontId="0" fillId="0" borderId="0" xfId="5" applyFont="1"/>
    <xf numFmtId="0" fontId="8" fillId="0" borderId="0" xfId="0" applyFont="1" applyAlignment="1">
      <alignment horizontal="centerContinuous"/>
    </xf>
    <xf numFmtId="0" fontId="0" fillId="0" borderId="0" xfId="0" quotePrefix="1"/>
    <xf numFmtId="0" fontId="9" fillId="0" borderId="1" xfId="6" applyBorder="1" applyAlignment="1">
      <alignment vertical="top" wrapText="1"/>
    </xf>
    <xf numFmtId="0" fontId="10" fillId="0" borderId="1" xfId="6" applyFont="1" applyBorder="1" applyAlignment="1">
      <alignment horizontal="center" vertical="top" wrapText="1"/>
    </xf>
    <xf numFmtId="44" fontId="0" fillId="0" borderId="1" xfId="7" applyFont="1" applyFill="1" applyBorder="1" applyAlignment="1">
      <alignment vertical="top" wrapText="1"/>
    </xf>
    <xf numFmtId="0" fontId="9" fillId="0" borderId="1" xfId="6" applyBorder="1" applyAlignment="1">
      <alignment horizontal="center" vertical="top" wrapText="1"/>
    </xf>
    <xf numFmtId="0" fontId="11" fillId="0" borderId="1" xfId="6" applyFont="1" applyBorder="1" applyAlignment="1">
      <alignment horizontal="center" vertical="top" wrapText="1"/>
    </xf>
    <xf numFmtId="44" fontId="9" fillId="0" borderId="1" xfId="6" applyNumberFormat="1" applyBorder="1" applyAlignment="1">
      <alignment vertical="top" wrapText="1"/>
    </xf>
    <xf numFmtId="0" fontId="11" fillId="0" borderId="1" xfId="6" quotePrefix="1" applyFont="1" applyBorder="1" applyAlignment="1">
      <alignment horizontal="center" vertical="top" wrapText="1"/>
    </xf>
    <xf numFmtId="0" fontId="9" fillId="0" borderId="1" xfId="6" quotePrefix="1" applyBorder="1" applyAlignment="1">
      <alignment vertical="top" wrapText="1"/>
    </xf>
    <xf numFmtId="0" fontId="9" fillId="0" borderId="1" xfId="6" quotePrefix="1" applyBorder="1" applyAlignment="1">
      <alignment horizontal="center" vertical="top" wrapText="1"/>
    </xf>
    <xf numFmtId="49" fontId="2" fillId="0" borderId="1" xfId="7" applyNumberFormat="1" applyFont="1" applyFill="1" applyBorder="1" applyAlignment="1">
      <alignment horizontal="right" vertical="top" wrapText="1"/>
    </xf>
    <xf numFmtId="0" fontId="12" fillId="0" borderId="1" xfId="6" applyFont="1" applyBorder="1" applyAlignment="1">
      <alignment horizontal="center" vertical="top" wrapText="1"/>
    </xf>
    <xf numFmtId="0" fontId="13" fillId="0" borderId="1" xfId="6" applyFont="1" applyBorder="1" applyAlignment="1">
      <alignment horizontal="center" vertical="top" wrapText="1"/>
    </xf>
    <xf numFmtId="0" fontId="14" fillId="0" borderId="1" xfId="6" applyFont="1" applyBorder="1" applyAlignment="1">
      <alignment horizontal="center" vertical="top" wrapText="1"/>
    </xf>
    <xf numFmtId="0" fontId="11" fillId="0" borderId="1" xfId="6" applyFont="1" applyBorder="1" applyAlignment="1">
      <alignment vertical="top" wrapText="1"/>
    </xf>
    <xf numFmtId="0" fontId="15" fillId="0" borderId="1" xfId="6" quotePrefix="1" applyFont="1" applyBorder="1" applyAlignment="1">
      <alignment horizontal="center" vertical="top" wrapText="1"/>
    </xf>
    <xf numFmtId="0" fontId="16" fillId="0" borderId="1" xfId="6" applyFont="1" applyBorder="1" applyAlignment="1">
      <alignment vertical="top" wrapText="1"/>
    </xf>
    <xf numFmtId="0" fontId="16" fillId="0" borderId="1" xfId="6" applyFont="1" applyBorder="1" applyAlignment="1">
      <alignment horizontal="center" vertical="top" wrapText="1"/>
    </xf>
    <xf numFmtId="0" fontId="12" fillId="0" borderId="1" xfId="6" applyFont="1" applyBorder="1" applyAlignment="1">
      <alignment vertical="top" wrapText="1"/>
    </xf>
    <xf numFmtId="0" fontId="10" fillId="0" borderId="1" xfId="6" quotePrefix="1" applyFont="1" applyBorder="1" applyAlignment="1">
      <alignment horizontal="center" vertical="top" wrapText="1"/>
    </xf>
    <xf numFmtId="0" fontId="15" fillId="0" borderId="1" xfId="6" applyFont="1" applyBorder="1" applyAlignment="1">
      <alignment horizontal="center" vertical="top" wrapText="1"/>
    </xf>
    <xf numFmtId="0" fontId="15" fillId="0" borderId="1" xfId="6" quotePrefix="1" applyFont="1" applyBorder="1" applyAlignment="1">
      <alignment vertical="top" wrapText="1"/>
    </xf>
    <xf numFmtId="0" fontId="17" fillId="0" borderId="1" xfId="6" quotePrefix="1" applyFont="1" applyBorder="1" applyAlignment="1">
      <alignment vertical="top" wrapText="1"/>
    </xf>
    <xf numFmtId="0" fontId="15" fillId="0" borderId="1" xfId="6" applyFont="1" applyBorder="1" applyAlignment="1">
      <alignment vertical="top" wrapText="1"/>
    </xf>
    <xf numFmtId="0" fontId="12" fillId="0" borderId="1" xfId="6" quotePrefix="1" applyFont="1" applyBorder="1" applyAlignment="1">
      <alignment horizontal="center" vertical="top" wrapText="1"/>
    </xf>
    <xf numFmtId="0" fontId="17" fillId="0" borderId="1" xfId="6" applyFont="1" applyBorder="1" applyAlignment="1">
      <alignment horizontal="center" vertical="top" wrapText="1"/>
    </xf>
    <xf numFmtId="0" fontId="9" fillId="0" borderId="1" xfId="6" quotePrefix="1" applyBorder="1" applyAlignment="1">
      <alignment horizontal="right" vertical="top" wrapText="1"/>
    </xf>
    <xf numFmtId="0" fontId="11" fillId="2" borderId="1" xfId="6" applyFont="1" applyFill="1" applyBorder="1" applyAlignment="1">
      <alignment horizontal="center" vertical="top" wrapText="1"/>
    </xf>
    <xf numFmtId="0" fontId="17" fillId="0" borderId="1" xfId="6" quotePrefix="1" applyFont="1" applyBorder="1" applyAlignment="1">
      <alignment horizontal="center" vertical="top" wrapText="1"/>
    </xf>
    <xf numFmtId="0" fontId="18" fillId="0" borderId="1" xfId="6" applyFont="1" applyBorder="1" applyAlignment="1">
      <alignment vertical="top" wrapText="1"/>
    </xf>
    <xf numFmtId="0" fontId="19" fillId="0" borderId="1" xfId="6" quotePrefix="1" applyFont="1" applyBorder="1" applyAlignment="1">
      <alignment horizontal="center" vertical="top" wrapText="1"/>
    </xf>
    <xf numFmtId="0" fontId="18" fillId="0" borderId="1" xfId="6" applyFont="1" applyBorder="1" applyAlignment="1">
      <alignment horizontal="center" vertical="top" wrapText="1"/>
    </xf>
    <xf numFmtId="0" fontId="18" fillId="0" borderId="1" xfId="6" quotePrefix="1" applyFont="1" applyBorder="1" applyAlignment="1">
      <alignment horizontal="center" vertical="top" wrapText="1"/>
    </xf>
    <xf numFmtId="8" fontId="9" fillId="0" borderId="1" xfId="6" applyNumberFormat="1" applyBorder="1" applyAlignment="1">
      <alignment vertical="top" wrapText="1"/>
    </xf>
    <xf numFmtId="0" fontId="10" fillId="0" borderId="1" xfId="6" applyFont="1" applyBorder="1" applyAlignment="1">
      <alignment vertical="top" wrapText="1"/>
    </xf>
    <xf numFmtId="0" fontId="11" fillId="0" borderId="1" xfId="6" quotePrefix="1" applyFont="1" applyBorder="1" applyAlignment="1">
      <alignment vertical="top" wrapText="1"/>
    </xf>
    <xf numFmtId="0" fontId="20" fillId="0" borderId="1" xfId="6" quotePrefix="1" applyFont="1" applyBorder="1" applyAlignment="1">
      <alignment horizontal="center" vertical="top" wrapText="1"/>
    </xf>
    <xf numFmtId="0" fontId="21" fillId="0" borderId="1" xfId="6" applyFont="1" applyBorder="1" applyAlignment="1">
      <alignment horizontal="center" vertical="top" wrapText="1"/>
    </xf>
    <xf numFmtId="0" fontId="22" fillId="0" borderId="1" xfId="6" quotePrefix="1" applyFont="1" applyBorder="1" applyAlignment="1">
      <alignment horizontal="center" vertical="top" wrapText="1"/>
    </xf>
    <xf numFmtId="44" fontId="21" fillId="0" borderId="1" xfId="7" quotePrefix="1" applyFont="1" applyFill="1" applyBorder="1" applyAlignment="1">
      <alignment horizontal="center" vertical="top" wrapText="1"/>
    </xf>
    <xf numFmtId="0" fontId="21" fillId="0" borderId="1" xfId="6" quotePrefix="1" applyFont="1" applyBorder="1" applyAlignment="1">
      <alignment horizontal="center" vertical="top" wrapText="1"/>
    </xf>
    <xf numFmtId="0" fontId="22" fillId="0" borderId="1" xfId="6" applyFont="1" applyBorder="1" applyAlignment="1">
      <alignment horizontal="center" vertical="top" wrapText="1"/>
    </xf>
    <xf numFmtId="44" fontId="21" fillId="0" borderId="1" xfId="7" applyFont="1" applyFill="1" applyBorder="1" applyAlignment="1">
      <alignment horizontal="center" vertical="top" wrapText="1"/>
    </xf>
    <xf numFmtId="44" fontId="9" fillId="0" borderId="1" xfId="7" applyFont="1" applyFill="1" applyBorder="1" applyAlignment="1">
      <alignment vertical="top" wrapText="1"/>
    </xf>
    <xf numFmtId="0" fontId="9" fillId="0" borderId="1" xfId="6" applyBorder="1" applyAlignment="1">
      <alignment horizontal="center" wrapText="1"/>
    </xf>
    <xf numFmtId="0" fontId="26" fillId="0" borderId="0" xfId="8" applyAlignment="1">
      <alignment horizontal="left" vertical="top"/>
    </xf>
    <xf numFmtId="14" fontId="26" fillId="0" borderId="0" xfId="8" applyNumberFormat="1" applyAlignment="1">
      <alignment horizontal="left" vertical="top"/>
    </xf>
    <xf numFmtId="0" fontId="26" fillId="0" borderId="2" xfId="8" applyBorder="1" applyAlignment="1">
      <alignment horizontal="left" vertical="top"/>
    </xf>
    <xf numFmtId="0" fontId="26" fillId="0" borderId="3" xfId="8" applyBorder="1" applyAlignment="1">
      <alignment horizontal="left" vertical="top"/>
    </xf>
    <xf numFmtId="0" fontId="27" fillId="0" borderId="4" xfId="8" applyFont="1" applyBorder="1" applyAlignment="1">
      <alignment horizontal="left" vertical="center"/>
    </xf>
    <xf numFmtId="170" fontId="28" fillId="0" borderId="4" xfId="8" applyNumberFormat="1" applyFont="1" applyBorder="1" applyAlignment="1">
      <alignment horizontal="center" vertical="center"/>
    </xf>
    <xf numFmtId="171" fontId="28" fillId="0" borderId="4" xfId="8" applyNumberFormat="1" applyFont="1" applyBorder="1" applyAlignment="1">
      <alignment horizontal="right" vertical="center"/>
    </xf>
    <xf numFmtId="0" fontId="2" fillId="0" borderId="4" xfId="8" applyFont="1" applyBorder="1" applyAlignment="1">
      <alignment horizontal="right" vertical="center"/>
    </xf>
    <xf numFmtId="0" fontId="2" fillId="0" borderId="4" xfId="8" applyFont="1" applyBorder="1" applyAlignment="1">
      <alignment horizontal="left" vertical="center"/>
    </xf>
    <xf numFmtId="168" fontId="28" fillId="0" borderId="4" xfId="8" applyNumberFormat="1" applyFont="1" applyBorder="1" applyAlignment="1">
      <alignment horizontal="right" vertical="center"/>
    </xf>
    <xf numFmtId="168" fontId="2" fillId="0" borderId="4" xfId="8" applyNumberFormat="1" applyFont="1" applyBorder="1" applyAlignment="1">
      <alignment horizontal="right" vertical="center"/>
    </xf>
    <xf numFmtId="172" fontId="28" fillId="0" borderId="4" xfId="8" applyNumberFormat="1" applyFont="1" applyBorder="1" applyAlignment="1">
      <alignment horizontal="right" vertical="center"/>
    </xf>
    <xf numFmtId="44" fontId="2" fillId="0" borderId="4" xfId="9" applyFont="1" applyBorder="1" applyAlignment="1">
      <alignment horizontal="right" vertical="center"/>
    </xf>
    <xf numFmtId="0" fontId="26" fillId="0" borderId="0" xfId="8" applyAlignment="1">
      <alignment horizontal="left" vertical="center"/>
    </xf>
    <xf numFmtId="0" fontId="2" fillId="0" borderId="4" xfId="8" applyFont="1" applyBorder="1" applyAlignment="1">
      <alignment horizontal="left" vertical="center" wrapText="1"/>
    </xf>
    <xf numFmtId="0" fontId="29" fillId="3" borderId="4" xfId="8" applyFont="1" applyFill="1" applyBorder="1" applyAlignment="1">
      <alignment horizontal="center" vertical="center" wrapText="1"/>
    </xf>
    <xf numFmtId="0" fontId="29" fillId="3" borderId="4" xfId="8" applyFont="1" applyFill="1" applyBorder="1" applyAlignment="1">
      <alignment horizontal="left" vertical="center" wrapText="1" indent="2"/>
    </xf>
    <xf numFmtId="0" fontId="30" fillId="0" borderId="0" xfId="8" applyFont="1" applyAlignment="1">
      <alignment horizontal="center" vertical="top"/>
    </xf>
    <xf numFmtId="0" fontId="0" fillId="0" borderId="0" xfId="0" applyFill="1"/>
    <xf numFmtId="0" fontId="32" fillId="0" borderId="0" xfId="0" applyFont="1" applyAlignment="1">
      <alignment horizontal="centerContinuous"/>
    </xf>
    <xf numFmtId="0" fontId="35" fillId="0" borderId="0" xfId="0" applyFont="1" applyAlignment="1">
      <alignment horizontal="centerContinuous"/>
    </xf>
    <xf numFmtId="0" fontId="36" fillId="0" borderId="0" xfId="0" applyFont="1" applyAlignment="1">
      <alignment horizontal="centerContinuous"/>
    </xf>
    <xf numFmtId="0" fontId="37" fillId="0" borderId="0" xfId="0" applyFont="1"/>
    <xf numFmtId="0" fontId="32" fillId="0" borderId="0" xfId="0" applyFont="1"/>
    <xf numFmtId="9" fontId="37" fillId="0" borderId="0" xfId="4" applyFont="1"/>
    <xf numFmtId="9" fontId="37" fillId="0" borderId="0" xfId="0" applyNumberFormat="1" applyFont="1"/>
    <xf numFmtId="0" fontId="37" fillId="0" borderId="0" xfId="0" quotePrefix="1" applyFont="1" applyAlignment="1">
      <alignment horizontal="center"/>
    </xf>
    <xf numFmtId="0" fontId="38" fillId="4" borderId="0" xfId="0" applyFont="1" applyFill="1"/>
    <xf numFmtId="0" fontId="39" fillId="4" borderId="0" xfId="0" applyFont="1" applyFill="1"/>
    <xf numFmtId="0" fontId="32" fillId="0" borderId="0" xfId="0" applyFont="1" applyBorder="1"/>
    <xf numFmtId="0" fontId="32" fillId="0" borderId="0" xfId="0" applyFont="1" applyFill="1"/>
    <xf numFmtId="0" fontId="45" fillId="0" borderId="0" xfId="0" applyFont="1"/>
    <xf numFmtId="0" fontId="45" fillId="0" borderId="7" xfId="0" applyFont="1" applyBorder="1"/>
    <xf numFmtId="0" fontId="45" fillId="0" borderId="8" xfId="0" applyFont="1" applyBorder="1"/>
    <xf numFmtId="0" fontId="45" fillId="0" borderId="9" xfId="0" applyFont="1" applyBorder="1"/>
    <xf numFmtId="0" fontId="45" fillId="0" borderId="10" xfId="0" applyFont="1" applyBorder="1"/>
    <xf numFmtId="0" fontId="44" fillId="4" borderId="13" xfId="0" applyFont="1" applyFill="1" applyBorder="1" applyAlignment="1">
      <alignment horizontal="center"/>
    </xf>
    <xf numFmtId="0" fontId="41" fillId="0" borderId="0" xfId="0" applyFont="1" applyAlignment="1">
      <alignment horizontal="right" indent="1"/>
    </xf>
    <xf numFmtId="0" fontId="41" fillId="0" borderId="0" xfId="0" applyFont="1" applyFill="1" applyAlignment="1">
      <alignment horizontal="right" indent="1"/>
    </xf>
    <xf numFmtId="0" fontId="40" fillId="0" borderId="0" xfId="0" applyFont="1" applyFill="1" applyAlignment="1">
      <alignment horizontal="right" indent="1"/>
    </xf>
    <xf numFmtId="0" fontId="44" fillId="4" borderId="12" xfId="0" applyFont="1" applyFill="1" applyBorder="1" applyAlignment="1">
      <alignment horizontal="right" indent="1"/>
    </xf>
    <xf numFmtId="0" fontId="44" fillId="4" borderId="13" xfId="0" applyFont="1" applyFill="1" applyBorder="1" applyAlignment="1">
      <alignment horizontal="right" indent="1"/>
    </xf>
    <xf numFmtId="0" fontId="44" fillId="4" borderId="14" xfId="0" applyFont="1" applyFill="1" applyBorder="1" applyAlignment="1">
      <alignment horizontal="right" indent="1"/>
    </xf>
    <xf numFmtId="0" fontId="44" fillId="4" borderId="13" xfId="0" applyFont="1" applyFill="1" applyBorder="1" applyAlignment="1">
      <alignment horizontal="right" vertical="center" indent="1"/>
    </xf>
    <xf numFmtId="0" fontId="42" fillId="2" borderId="0" xfId="0" applyFont="1" applyFill="1" applyBorder="1" applyAlignment="1">
      <alignment horizontal="right" indent="1"/>
    </xf>
    <xf numFmtId="9" fontId="42" fillId="2" borderId="7" xfId="4" applyFont="1" applyFill="1" applyBorder="1" applyAlignment="1">
      <alignment horizontal="right" vertical="center" indent="1"/>
    </xf>
    <xf numFmtId="9" fontId="42" fillId="2" borderId="8" xfId="4" applyFont="1" applyFill="1" applyBorder="1" applyAlignment="1">
      <alignment horizontal="right" indent="1"/>
    </xf>
    <xf numFmtId="9" fontId="42" fillId="2" borderId="0" xfId="4" applyFont="1" applyFill="1" applyBorder="1" applyAlignment="1">
      <alignment horizontal="right" indent="1"/>
    </xf>
    <xf numFmtId="9" fontId="42" fillId="2" borderId="7" xfId="4" applyFont="1" applyFill="1" applyBorder="1" applyAlignment="1">
      <alignment horizontal="right" indent="1"/>
    </xf>
    <xf numFmtId="0" fontId="45" fillId="0" borderId="0" xfId="0" applyFont="1" applyBorder="1" applyAlignment="1">
      <alignment horizontal="right" indent="1"/>
    </xf>
    <xf numFmtId="9" fontId="45" fillId="0" borderId="7" xfId="4" applyFont="1" applyBorder="1" applyAlignment="1">
      <alignment horizontal="right" vertical="center" indent="1"/>
    </xf>
    <xf numFmtId="9" fontId="45" fillId="0" borderId="8" xfId="4" applyFont="1" applyBorder="1" applyAlignment="1">
      <alignment horizontal="right" indent="1"/>
    </xf>
    <xf numFmtId="9" fontId="45" fillId="0" borderId="0" xfId="4" applyFont="1" applyBorder="1" applyAlignment="1">
      <alignment horizontal="right" indent="1"/>
    </xf>
    <xf numFmtId="0" fontId="45" fillId="0" borderId="19" xfId="0" applyFont="1" applyBorder="1" applyAlignment="1">
      <alignment horizontal="right" indent="1"/>
    </xf>
    <xf numFmtId="9" fontId="45" fillId="0" borderId="20" xfId="4" applyFont="1" applyBorder="1" applyAlignment="1">
      <alignment horizontal="right" vertical="center" indent="1"/>
    </xf>
    <xf numFmtId="9" fontId="45" fillId="0" borderId="21" xfId="4" applyFont="1" applyBorder="1" applyAlignment="1">
      <alignment horizontal="right" indent="1"/>
    </xf>
    <xf numFmtId="9" fontId="45" fillId="0" borderId="19" xfId="4" applyFont="1" applyBorder="1" applyAlignment="1">
      <alignment horizontal="right" indent="1"/>
    </xf>
    <xf numFmtId="0" fontId="37" fillId="0" borderId="0" xfId="0" applyFont="1" applyFill="1"/>
    <xf numFmtId="169" fontId="0" fillId="0" borderId="0" xfId="0" applyNumberFormat="1" applyFill="1"/>
    <xf numFmtId="0" fontId="0" fillId="0" borderId="0" xfId="0" applyFont="1"/>
    <xf numFmtId="0" fontId="47" fillId="5" borderId="0" xfId="0" applyFont="1" applyFill="1"/>
    <xf numFmtId="0" fontId="45" fillId="5" borderId="0" xfId="0" applyFont="1" applyFill="1"/>
    <xf numFmtId="0" fontId="41" fillId="5" borderId="0" xfId="0" applyFont="1" applyFill="1"/>
    <xf numFmtId="0" fontId="0" fillId="5" borderId="0" xfId="0" applyFill="1"/>
    <xf numFmtId="169" fontId="45" fillId="5" borderId="0" xfId="2" applyNumberFormat="1" applyFont="1" applyFill="1"/>
    <xf numFmtId="169" fontId="41" fillId="5" borderId="0" xfId="0" applyNumberFormat="1" applyFont="1" applyFill="1"/>
    <xf numFmtId="169" fontId="37" fillId="5" borderId="0" xfId="2" applyNumberFormat="1" applyFont="1" applyFill="1"/>
    <xf numFmtId="0" fontId="37" fillId="5" borderId="0" xfId="0" applyFont="1" applyFill="1"/>
    <xf numFmtId="169" fontId="37" fillId="5" borderId="0" xfId="0" applyNumberFormat="1" applyFont="1" applyFill="1"/>
    <xf numFmtId="0" fontId="0" fillId="0" borderId="0" xfId="0"/>
    <xf numFmtId="0" fontId="0" fillId="0" borderId="0" xfId="0" applyFill="1"/>
    <xf numFmtId="0" fontId="37" fillId="0" borderId="0" xfId="0" applyFont="1" applyAlignment="1">
      <alignment horizontal="left" vertical="center"/>
    </xf>
    <xf numFmtId="9" fontId="37" fillId="0" borderId="0" xfId="0" applyNumberFormat="1" applyFont="1" applyAlignment="1">
      <alignment horizontal="left" vertical="center"/>
    </xf>
    <xf numFmtId="169" fontId="37" fillId="0" borderId="0" xfId="2" applyNumberFormat="1" applyFont="1" applyAlignment="1">
      <alignment horizontal="left" vertical="center"/>
    </xf>
    <xf numFmtId="169" fontId="37" fillId="0" borderId="0" xfId="0" applyNumberFormat="1" applyFont="1" applyAlignment="1">
      <alignment horizontal="left" vertical="center"/>
    </xf>
    <xf numFmtId="9" fontId="37" fillId="0" borderId="0" xfId="4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5" borderId="0" xfId="0" applyFont="1" applyFill="1" applyAlignment="1">
      <alignment horizontal="left" vertical="center"/>
    </xf>
    <xf numFmtId="9" fontId="37" fillId="5" borderId="0" xfId="0" applyNumberFormat="1" applyFont="1" applyFill="1" applyAlignment="1">
      <alignment horizontal="left" vertical="center"/>
    </xf>
    <xf numFmtId="9" fontId="37" fillId="5" borderId="0" xfId="5" applyFont="1" applyFill="1" applyAlignment="1">
      <alignment horizontal="left" vertical="center"/>
    </xf>
    <xf numFmtId="169" fontId="37" fillId="5" borderId="0" xfId="2" applyNumberFormat="1" applyFont="1" applyFill="1" applyAlignment="1">
      <alignment horizontal="left" vertical="center"/>
    </xf>
    <xf numFmtId="169" fontId="37" fillId="5" borderId="0" xfId="0" applyNumberFormat="1" applyFont="1" applyFill="1" applyAlignment="1">
      <alignment horizontal="left" vertical="center"/>
    </xf>
    <xf numFmtId="9" fontId="37" fillId="5" borderId="0" xfId="4" applyFont="1" applyFill="1" applyAlignment="1">
      <alignment horizontal="left" vertical="center"/>
    </xf>
    <xf numFmtId="0" fontId="43" fillId="4" borderId="12" xfId="0" applyFont="1" applyFill="1" applyBorder="1" applyAlignment="1">
      <alignment horizontal="right" indent="1"/>
    </xf>
    <xf numFmtId="0" fontId="37" fillId="4" borderId="11" xfId="0" applyFont="1" applyFill="1" applyBorder="1"/>
    <xf numFmtId="0" fontId="37" fillId="0" borderId="16" xfId="0" applyFont="1" applyBorder="1"/>
    <xf numFmtId="0" fontId="37" fillId="0" borderId="18" xfId="0" applyFont="1" applyBorder="1"/>
    <xf numFmtId="0" fontId="37" fillId="4" borderId="18" xfId="0" applyFont="1" applyFill="1" applyBorder="1"/>
    <xf numFmtId="0" fontId="43" fillId="4" borderId="19" xfId="0" applyFont="1" applyFill="1" applyBorder="1" applyAlignment="1">
      <alignment horizontal="right" indent="1"/>
    </xf>
    <xf numFmtId="0" fontId="44" fillId="4" borderId="19" xfId="0" applyFont="1" applyFill="1" applyBorder="1" applyAlignment="1">
      <alignment horizontal="right" indent="1"/>
    </xf>
    <xf numFmtId="0" fontId="44" fillId="4" borderId="20" xfId="0" applyFont="1" applyFill="1" applyBorder="1" applyAlignment="1">
      <alignment horizontal="right" indent="1"/>
    </xf>
    <xf numFmtId="0" fontId="44" fillId="4" borderId="21" xfId="0" applyFont="1" applyFill="1" applyBorder="1" applyAlignment="1">
      <alignment horizontal="right" indent="1"/>
    </xf>
    <xf numFmtId="0" fontId="44" fillId="4" borderId="20" xfId="0" applyFont="1" applyFill="1" applyBorder="1" applyAlignment="1">
      <alignment horizontal="right" vertical="center" indent="1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7" fillId="5" borderId="0" xfId="0" applyFont="1" applyFill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173" fontId="42" fillId="2" borderId="0" xfId="2" applyNumberFormat="1" applyFont="1" applyFill="1" applyBorder="1" applyAlignment="1">
      <alignment horizontal="right" indent="1"/>
    </xf>
    <xf numFmtId="173" fontId="42" fillId="2" borderId="7" xfId="2" applyNumberFormat="1" applyFont="1" applyFill="1" applyBorder="1" applyAlignment="1">
      <alignment horizontal="right" indent="1"/>
    </xf>
    <xf numFmtId="173" fontId="42" fillId="2" borderId="8" xfId="0" applyNumberFormat="1" applyFont="1" applyFill="1" applyBorder="1" applyAlignment="1">
      <alignment horizontal="right" indent="1"/>
    </xf>
    <xf numFmtId="173" fontId="45" fillId="0" borderId="0" xfId="2" applyNumberFormat="1" applyFont="1" applyBorder="1" applyAlignment="1">
      <alignment horizontal="right" indent="1"/>
    </xf>
    <xf numFmtId="173" fontId="45" fillId="0" borderId="7" xfId="2" applyNumberFormat="1" applyFont="1" applyBorder="1" applyAlignment="1">
      <alignment horizontal="right" indent="1"/>
    </xf>
    <xf numFmtId="173" fontId="45" fillId="0" borderId="8" xfId="0" applyNumberFormat="1" applyFont="1" applyBorder="1" applyAlignment="1">
      <alignment horizontal="right" indent="1"/>
    </xf>
    <xf numFmtId="173" fontId="45" fillId="0" borderId="19" xfId="2" applyNumberFormat="1" applyFont="1" applyBorder="1" applyAlignment="1">
      <alignment horizontal="right" indent="1"/>
    </xf>
    <xf numFmtId="173" fontId="45" fillId="0" borderId="20" xfId="2" applyNumberFormat="1" applyFont="1" applyBorder="1" applyAlignment="1">
      <alignment horizontal="right" indent="1"/>
    </xf>
    <xf numFmtId="173" fontId="45" fillId="0" borderId="21" xfId="0" applyNumberFormat="1" applyFont="1" applyBorder="1" applyAlignment="1">
      <alignment horizontal="right" indent="1"/>
    </xf>
    <xf numFmtId="174" fontId="42" fillId="2" borderId="8" xfId="2" applyNumberFormat="1" applyFont="1" applyFill="1" applyBorder="1" applyAlignment="1">
      <alignment horizontal="right" indent="1"/>
    </xf>
    <xf numFmtId="174" fontId="42" fillId="0" borderId="7" xfId="0" applyNumberFormat="1" applyFont="1" applyBorder="1" applyAlignment="1">
      <alignment horizontal="right" indent="1"/>
    </xf>
    <xf numFmtId="174" fontId="45" fillId="0" borderId="8" xfId="2" applyNumberFormat="1" applyFont="1" applyBorder="1" applyAlignment="1">
      <alignment horizontal="right" indent="1"/>
    </xf>
    <xf numFmtId="174" fontId="45" fillId="0" borderId="21" xfId="2" applyNumberFormat="1" applyFont="1" applyBorder="1" applyAlignment="1">
      <alignment horizontal="right" indent="1"/>
    </xf>
    <xf numFmtId="174" fontId="42" fillId="0" borderId="20" xfId="0" applyNumberFormat="1" applyFont="1" applyBorder="1" applyAlignment="1">
      <alignment horizontal="right" indent="1"/>
    </xf>
    <xf numFmtId="174" fontId="42" fillId="0" borderId="22" xfId="0" applyNumberFormat="1" applyFont="1" applyBorder="1"/>
    <xf numFmtId="5" fontId="42" fillId="0" borderId="17" xfId="0" applyNumberFormat="1" applyFont="1" applyBorder="1"/>
    <xf numFmtId="173" fontId="37" fillId="5" borderId="0" xfId="2" applyNumberFormat="1" applyFont="1" applyFill="1" applyAlignment="1">
      <alignment horizontal="left" vertical="center"/>
    </xf>
    <xf numFmtId="173" fontId="34" fillId="5" borderId="0" xfId="0" applyNumberFormat="1" applyFont="1" applyFill="1" applyAlignment="1">
      <alignment horizontal="center"/>
    </xf>
    <xf numFmtId="9" fontId="33" fillId="5" borderId="0" xfId="0" applyNumberFormat="1" applyFont="1" applyFill="1" applyAlignment="1">
      <alignment horizontal="center" vertical="center"/>
    </xf>
    <xf numFmtId="0" fontId="33" fillId="5" borderId="0" xfId="0" quotePrefix="1" applyFont="1" applyFill="1" applyAlignment="1">
      <alignment horizontal="center" vertical="center"/>
    </xf>
    <xf numFmtId="173" fontId="33" fillId="5" borderId="0" xfId="0" applyNumberFormat="1" applyFont="1" applyFill="1" applyAlignment="1">
      <alignment horizontal="center" vertical="center"/>
    </xf>
    <xf numFmtId="9" fontId="33" fillId="5" borderId="0" xfId="0" quotePrefix="1" applyNumberFormat="1" applyFont="1" applyFill="1" applyAlignment="1">
      <alignment horizontal="center" vertical="center"/>
    </xf>
    <xf numFmtId="9" fontId="33" fillId="5" borderId="0" xfId="5" quotePrefix="1" applyFont="1" applyFill="1" applyAlignment="1">
      <alignment horizontal="center" vertical="center"/>
    </xf>
    <xf numFmtId="169" fontId="33" fillId="5" borderId="0" xfId="0" quotePrefix="1" applyNumberFormat="1" applyFont="1" applyFill="1" applyAlignment="1">
      <alignment horizontal="center" vertical="center"/>
    </xf>
    <xf numFmtId="173" fontId="33" fillId="5" borderId="0" xfId="0" quotePrefix="1" applyNumberFormat="1" applyFont="1" applyFill="1" applyAlignment="1">
      <alignment horizontal="center" vertical="center"/>
    </xf>
    <xf numFmtId="0" fontId="44" fillId="4" borderId="20" xfId="0" applyFont="1" applyFill="1" applyBorder="1" applyAlignment="1">
      <alignment horizontal="center"/>
    </xf>
    <xf numFmtId="0" fontId="49" fillId="0" borderId="7" xfId="0" applyFont="1" applyFill="1" applyBorder="1" applyAlignment="1">
      <alignment horizontal="right" indent="1"/>
    </xf>
    <xf numFmtId="0" fontId="50" fillId="0" borderId="8" xfId="0" applyFont="1" applyFill="1" applyBorder="1" applyAlignment="1">
      <alignment horizontal="right" indent="1"/>
    </xf>
    <xf numFmtId="0" fontId="51" fillId="0" borderId="0" xfId="0" applyFont="1" applyFill="1" applyAlignment="1">
      <alignment horizontal="right" indent="1"/>
    </xf>
    <xf numFmtId="9" fontId="49" fillId="0" borderId="7" xfId="4" applyFont="1" applyFill="1" applyBorder="1" applyAlignment="1">
      <alignment horizontal="right" vertical="center" indent="1"/>
    </xf>
    <xf numFmtId="9" fontId="45" fillId="0" borderId="7" xfId="4" applyFont="1" applyFill="1" applyBorder="1" applyAlignment="1">
      <alignment horizontal="right" indent="1"/>
    </xf>
    <xf numFmtId="9" fontId="45" fillId="0" borderId="20" xfId="4" applyFont="1" applyFill="1" applyBorder="1" applyAlignment="1">
      <alignment horizontal="right" indent="1"/>
    </xf>
    <xf numFmtId="0" fontId="45" fillId="0" borderId="0" xfId="0" applyFont="1" applyFill="1" applyAlignment="1">
      <alignment horizontal="right" vertical="center"/>
    </xf>
    <xf numFmtId="0" fontId="42" fillId="0" borderId="0" xfId="0" applyFont="1" applyFill="1" applyAlignment="1">
      <alignment horizontal="right" vertical="center"/>
    </xf>
    <xf numFmtId="174" fontId="37" fillId="5" borderId="0" xfId="0" applyNumberFormat="1" applyFont="1" applyFill="1" applyAlignment="1">
      <alignment horizontal="left" vertical="center"/>
    </xf>
    <xf numFmtId="0" fontId="36" fillId="5" borderId="0" xfId="0" applyFont="1" applyFill="1" applyAlignment="1">
      <alignment horizontal="center"/>
    </xf>
    <xf numFmtId="0" fontId="35" fillId="5" borderId="0" xfId="0" applyFont="1" applyFill="1" applyAlignment="1">
      <alignment horizontal="center"/>
    </xf>
    <xf numFmtId="173" fontId="37" fillId="0" borderId="0" xfId="2" applyNumberFormat="1" applyFont="1" applyAlignment="1">
      <alignment horizontal="right"/>
    </xf>
    <xf numFmtId="5" fontId="37" fillId="0" borderId="0" xfId="2" applyNumberFormat="1" applyFont="1" applyAlignment="1">
      <alignment horizontal="right"/>
    </xf>
    <xf numFmtId="9" fontId="37" fillId="0" borderId="0" xfId="5" applyFont="1" applyFill="1" applyBorder="1"/>
    <xf numFmtId="0" fontId="37" fillId="6" borderId="0" xfId="0" applyFont="1" applyFill="1" applyAlignment="1">
      <alignment horizontal="right"/>
    </xf>
    <xf numFmtId="0" fontId="37" fillId="6" borderId="0" xfId="0" applyFont="1" applyFill="1"/>
    <xf numFmtId="9" fontId="37" fillId="6" borderId="0" xfId="5" applyFont="1" applyFill="1" applyBorder="1"/>
    <xf numFmtId="0" fontId="32" fillId="0" borderId="23" xfId="0" applyFont="1" applyBorder="1"/>
    <xf numFmtId="0" fontId="32" fillId="0" borderId="24" xfId="0" applyFont="1" applyBorder="1"/>
    <xf numFmtId="0" fontId="32" fillId="0" borderId="26" xfId="0" applyFont="1" applyBorder="1"/>
    <xf numFmtId="0" fontId="32" fillId="0" borderId="28" xfId="0" applyFont="1" applyBorder="1"/>
    <xf numFmtId="0" fontId="32" fillId="0" borderId="29" xfId="0" applyFont="1" applyBorder="1"/>
    <xf numFmtId="0" fontId="33" fillId="0" borderId="23" xfId="0" applyFont="1" applyBorder="1"/>
    <xf numFmtId="0" fontId="33" fillId="0" borderId="24" xfId="0" applyFont="1" applyBorder="1"/>
    <xf numFmtId="173" fontId="48" fillId="0" borderId="25" xfId="2" applyNumberFormat="1" applyFont="1" applyBorder="1"/>
    <xf numFmtId="0" fontId="33" fillId="0" borderId="26" xfId="0" applyFont="1" applyBorder="1"/>
    <xf numFmtId="0" fontId="33" fillId="0" borderId="0" xfId="0" applyFont="1" applyBorder="1"/>
    <xf numFmtId="173" fontId="48" fillId="0" borderId="27" xfId="2" applyNumberFormat="1" applyFont="1" applyBorder="1"/>
    <xf numFmtId="0" fontId="33" fillId="0" borderId="28" xfId="0" applyFont="1" applyBorder="1"/>
    <xf numFmtId="0" fontId="33" fillId="0" borderId="29" xfId="0" applyFont="1" applyBorder="1"/>
    <xf numFmtId="5" fontId="48" fillId="0" borderId="30" xfId="2" applyNumberFormat="1" applyFont="1" applyBorder="1"/>
    <xf numFmtId="1" fontId="32" fillId="0" borderId="25" xfId="0" applyNumberFormat="1" applyFont="1" applyBorder="1" applyAlignment="1">
      <alignment horizontal="right"/>
    </xf>
    <xf numFmtId="0" fontId="32" fillId="0" borderId="27" xfId="0" applyFont="1" applyBorder="1" applyAlignment="1">
      <alignment horizontal="right"/>
    </xf>
    <xf numFmtId="1" fontId="32" fillId="0" borderId="27" xfId="0" applyNumberFormat="1" applyFont="1" applyBorder="1" applyAlignment="1">
      <alignment horizontal="right"/>
    </xf>
    <xf numFmtId="0" fontId="32" fillId="0" borderId="30" xfId="0" applyFont="1" applyBorder="1" applyAlignment="1">
      <alignment horizontal="right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174" fontId="42" fillId="0" borderId="7" xfId="0" applyNumberFormat="1" applyFont="1" applyBorder="1" applyAlignment="1">
      <alignment horizontal="center"/>
    </xf>
    <xf numFmtId="174" fontId="42" fillId="0" borderId="17" xfId="0" applyNumberFormat="1" applyFont="1" applyBorder="1" applyAlignment="1">
      <alignment horizontal="center"/>
    </xf>
    <xf numFmtId="0" fontId="44" fillId="4" borderId="13" xfId="0" applyFont="1" applyFill="1" applyBorder="1" applyAlignment="1">
      <alignment horizontal="center"/>
    </xf>
    <xf numFmtId="0" fontId="44" fillId="4" borderId="15" xfId="0" applyFont="1" applyFill="1" applyBorder="1" applyAlignment="1">
      <alignment horizontal="center"/>
    </xf>
    <xf numFmtId="0" fontId="44" fillId="4" borderId="20" xfId="0" applyFont="1" applyFill="1" applyBorder="1" applyAlignment="1">
      <alignment horizontal="center"/>
    </xf>
    <xf numFmtId="0" fontId="44" fillId="4" borderId="22" xfId="0" applyFont="1" applyFill="1" applyBorder="1" applyAlignment="1">
      <alignment horizontal="center"/>
    </xf>
    <xf numFmtId="0" fontId="39" fillId="4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42" fillId="0" borderId="5" xfId="0" applyFont="1" applyFill="1" applyBorder="1" applyAlignment="1">
      <alignment horizontal="center" vertical="center"/>
    </xf>
    <xf numFmtId="0" fontId="42" fillId="0" borderId="6" xfId="0" applyFont="1" applyFill="1" applyBorder="1" applyAlignment="1">
      <alignment horizontal="center" vertical="center"/>
    </xf>
    <xf numFmtId="0" fontId="24" fillId="0" borderId="1" xfId="6" quotePrefix="1" applyFont="1" applyBorder="1" applyAlignment="1">
      <alignment horizontal="left" vertical="top" wrapText="1"/>
    </xf>
    <xf numFmtId="0" fontId="23" fillId="0" borderId="1" xfId="6" quotePrefix="1" applyFont="1" applyBorder="1" applyAlignment="1">
      <alignment horizontal="left" vertical="top" wrapText="1"/>
    </xf>
    <xf numFmtId="0" fontId="31" fillId="0" borderId="0" xfId="8" applyFont="1" applyAlignment="1">
      <alignment horizontal="center" vertical="top"/>
    </xf>
  </cellXfs>
  <cellStyles count="10">
    <cellStyle name="Comma" xfId="1" builtinId="3"/>
    <cellStyle name="Currency" xfId="2" builtinId="4"/>
    <cellStyle name="Currency 2" xfId="7" xr:uid="{4A39EDEE-0FA9-499D-950A-29A9CC1E891D}"/>
    <cellStyle name="Currency 3" xfId="9" xr:uid="{1118F7C3-11FF-4256-8522-0238A0FB3042}"/>
    <cellStyle name="Normal" xfId="0" builtinId="0"/>
    <cellStyle name="Normal 2" xfId="3" xr:uid="{E7B6DDD4-3733-4A8B-A954-0BC36F01FC5A}"/>
    <cellStyle name="Normal 3" xfId="6" xr:uid="{C7260AB3-B2EC-441D-89EC-B073FDA7B724}"/>
    <cellStyle name="Normal 4" xfId="8" xr:uid="{71A54FD2-B8E5-4388-AFA4-CFB025DDC5EB}"/>
    <cellStyle name="Percent" xfId="5" builtinId="5"/>
    <cellStyle name="Percent 2" xfId="4" xr:uid="{7B5310F3-1F53-48AA-9D5E-6149DC537C7E}"/>
  </cellStyles>
  <dxfs count="4">
    <dxf>
      <numFmt numFmtId="169" formatCode="_(&quot;$&quot;* #,##0_);_(&quot;$&quot;* \(#,##0\);_(&quot;$&quot;* &quot;-&quot;??_);_(@_)"/>
    </dxf>
    <dxf>
      <numFmt numFmtId="169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2C378E"/>
      <color rgb="FFECF5FD"/>
      <color rgb="FF4F9BCE"/>
      <color rgb="FFE953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507334</xdr:colOff>
      <xdr:row>0</xdr:row>
      <xdr:rowOff>170961</xdr:rowOff>
    </xdr:from>
    <xdr:to>
      <xdr:col>3</xdr:col>
      <xdr:colOff>744903</xdr:colOff>
      <xdr:row>4</xdr:row>
      <xdr:rowOff>143082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A6E3D6-6BC5-407D-8030-BE9793A38A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334" y="170961"/>
          <a:ext cx="1873915" cy="778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96213</xdr:colOff>
      <xdr:row>1</xdr:row>
      <xdr:rowOff>0</xdr:rowOff>
    </xdr:from>
    <xdr:to>
      <xdr:col>3</xdr:col>
      <xdr:colOff>933258</xdr:colOff>
      <xdr:row>4</xdr:row>
      <xdr:rowOff>69524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73AD1F-32F8-3D68-9E2C-70B3199BE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71" y="0"/>
          <a:ext cx="1856893" cy="6852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31</xdr:col>
      <xdr:colOff>590550</xdr:colOff>
      <xdr:row>38</xdr:row>
      <xdr:rowOff>65881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4E2D4-75B5-00D8-4022-E55BF5C75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05600" y="381000"/>
          <a:ext cx="12782550" cy="69238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ACR\Control_Unit\Control_Unit_Files\FQHC\Template_Policy%20Doc\Template_FQHC_Blank_12.18.19_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Entry"/>
      <sheetName val="Ceiling"/>
      <sheetName val="Rate"/>
      <sheetName val="Rate after Initial"/>
      <sheetName val="Other Salaries Allocated"/>
      <sheetName val="Operating Costs Allocated"/>
      <sheetName val="Capital Costs"/>
      <sheetName val="Admin and Gen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2A1412-1B1C-4C02-99F0-C67360790315}" name="Table1" displayName="Table1" ref="B2:B5" totalsRowShown="0">
  <autoFilter ref="B2:B5" xr:uid="{2B2A1412-1B1C-4C02-99F0-C67360790315}"/>
  <tableColumns count="1">
    <tableColumn id="1" xr3:uid="{D1E972E7-14D4-4568-AB21-49668BD134D3}" name="VisitsAvoide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69310E-363C-4731-84A1-65CE84DDC0B9}" name="Table2" displayName="Table2" ref="D2:D15" totalsRowShown="0" dataDxfId="3" dataCellStyle="Percent">
  <autoFilter ref="D2:D15" xr:uid="{5A69310E-363C-4731-84A1-65CE84DDC0B9}"/>
  <tableColumns count="1">
    <tableColumn id="1" xr3:uid="{B5356875-EFE4-415F-A0FD-508B215B7044}" name="%Medicare" dataDxfId="2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2015B2-4A9D-4E61-9B0B-270741EDFD18}" name="Table3" displayName="Table3" ref="F2:F23" totalsRowShown="0" dataCellStyle="Percent">
  <autoFilter ref="F2:F23" xr:uid="{5D2015B2-4A9D-4E61-9B0B-270741EDFD18}"/>
  <tableColumns count="1">
    <tableColumn id="1" xr3:uid="{1215813A-503C-4D84-964F-31EBB1744E30}" name="PayerMix" dataCellStyle="Perc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BBC927-6A09-4273-A51C-DF079E793115}" name="Table4" displayName="Table4" ref="H2:H13" totalsRowShown="0" dataDxfId="1" dataCellStyle="Currency">
  <autoFilter ref="H2:H13" xr:uid="{D0BBC927-6A09-4273-A51C-DF079E793115}"/>
  <tableColumns count="1">
    <tableColumn id="1" xr3:uid="{68440B8A-CCCD-4BB3-B7D6-A44E868112D3}" name="fee" dataDxfId="0" dataCellStyle="Currenc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66845D-87C4-471F-A77B-AF35849435A7}" name="Table5" displayName="Table5" ref="J2:J5" totalsRowShown="0">
  <autoFilter ref="J2:J5" xr:uid="{0866845D-87C4-471F-A77B-AF35849435A7}"/>
  <tableColumns count="1">
    <tableColumn id="1" xr3:uid="{13DF3B08-B6D3-433F-B7E8-46BDE2C3A224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2D21C-B7B7-4824-A964-4649FB50B993}">
  <dimension ref="A1:AB45"/>
  <sheetViews>
    <sheetView showGridLines="0" tabSelected="1" zoomScale="90" zoomScaleNormal="90" workbookViewId="0">
      <selection activeCell="J21" sqref="J21"/>
    </sheetView>
  </sheetViews>
  <sheetFormatPr defaultColWidth="8.85546875" defaultRowHeight="15" x14ac:dyDescent="0.25"/>
  <cols>
    <col min="2" max="2" width="6" customWidth="1"/>
    <col min="4" max="4" width="17" customWidth="1"/>
    <col min="7" max="7" width="9.42578125" customWidth="1"/>
    <col min="9" max="9" width="36.5703125" customWidth="1"/>
    <col min="10" max="10" width="22.140625" customWidth="1"/>
    <col min="13" max="13" width="2.7109375" customWidth="1"/>
    <col min="17" max="17" width="2.85546875" customWidth="1"/>
    <col min="21" max="21" width="15.140625" customWidth="1"/>
    <col min="25" max="25" width="10.140625" customWidth="1"/>
  </cols>
  <sheetData>
    <row r="1" spans="1:28" s="150" customFormat="1" x14ac:dyDescent="0.25"/>
    <row r="2" spans="1:28" ht="20.25" x14ac:dyDescent="0.3">
      <c r="A2" s="102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35"/>
      <c r="R2" s="35"/>
      <c r="S2" s="35"/>
      <c r="T2" s="35"/>
    </row>
    <row r="3" spans="1:28" x14ac:dyDescent="0.25">
      <c r="A3" s="101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35"/>
      <c r="R3" s="35"/>
      <c r="S3" s="35"/>
      <c r="T3" s="35"/>
    </row>
    <row r="4" spans="1:28" x14ac:dyDescent="0.25">
      <c r="A4" s="101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35"/>
      <c r="R4" s="35"/>
      <c r="S4" s="35"/>
      <c r="T4" s="35"/>
    </row>
    <row r="5" spans="1:28" x14ac:dyDescent="0.25"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28" x14ac:dyDescent="0.25">
      <c r="F6" s="103"/>
      <c r="G6" s="103"/>
      <c r="K6" s="103"/>
      <c r="L6" s="103"/>
    </row>
    <row r="7" spans="1:28" x14ac:dyDescent="0.25">
      <c r="A7" s="221" t="s">
        <v>3</v>
      </c>
      <c r="B7" s="222"/>
      <c r="C7" s="222"/>
      <c r="D7" s="222"/>
      <c r="E7" s="235">
        <f>+Ceiling!AT33</f>
        <v>101.65</v>
      </c>
      <c r="F7" s="103"/>
      <c r="G7" s="103"/>
      <c r="H7" s="104" t="s">
        <v>5</v>
      </c>
      <c r="I7" s="103"/>
      <c r="J7" s="216">
        <f>+E15*-4</f>
        <v>-560</v>
      </c>
      <c r="L7" s="103"/>
      <c r="M7" s="144"/>
      <c r="N7" s="144"/>
      <c r="O7" s="144"/>
      <c r="P7" s="144"/>
      <c r="Q7" s="144"/>
      <c r="R7" s="144"/>
      <c r="S7" s="144"/>
      <c r="T7" s="144"/>
      <c r="U7" s="144"/>
    </row>
    <row r="8" spans="1:28" ht="18" x14ac:dyDescent="0.25">
      <c r="A8" s="223"/>
      <c r="B8" s="110"/>
      <c r="C8" s="110"/>
      <c r="D8" s="110"/>
      <c r="E8" s="236"/>
      <c r="F8" s="103"/>
      <c r="G8" s="103"/>
      <c r="H8" s="111" t="s">
        <v>6</v>
      </c>
      <c r="I8" s="138"/>
      <c r="J8" s="218" t="s">
        <v>7</v>
      </c>
      <c r="L8" s="138"/>
      <c r="M8" s="144"/>
      <c r="N8" s="141" t="s">
        <v>18</v>
      </c>
      <c r="O8" s="148"/>
      <c r="P8" s="148"/>
      <c r="Q8" s="148"/>
      <c r="R8" s="148"/>
      <c r="S8" s="148"/>
      <c r="T8" s="148"/>
      <c r="U8" s="144"/>
      <c r="V8" s="150"/>
      <c r="W8" s="150"/>
      <c r="X8" s="150"/>
      <c r="Y8" s="150"/>
      <c r="Z8" s="150"/>
      <c r="AA8" s="150"/>
      <c r="AB8" s="150"/>
    </row>
    <row r="9" spans="1:28" ht="15.75" x14ac:dyDescent="0.25">
      <c r="A9" s="223" t="s">
        <v>4</v>
      </c>
      <c r="B9" s="110"/>
      <c r="C9" s="110"/>
      <c r="D9" s="110"/>
      <c r="E9" s="237">
        <f>+Ceiling!AT32</f>
        <v>90.93</v>
      </c>
      <c r="F9" s="103"/>
      <c r="G9" s="103"/>
      <c r="H9" s="104" t="s">
        <v>10</v>
      </c>
      <c r="I9" s="103"/>
      <c r="J9" s="215">
        <f>+IF(J8="Yes",E7*3,0)</f>
        <v>0</v>
      </c>
      <c r="L9" s="138"/>
      <c r="M9" s="144"/>
      <c r="N9" s="142" t="s">
        <v>2079</v>
      </c>
      <c r="O9" s="142"/>
      <c r="P9" s="142"/>
      <c r="Q9" s="142"/>
      <c r="R9" s="142"/>
      <c r="S9" s="142"/>
      <c r="T9" s="142"/>
      <c r="U9" s="144"/>
      <c r="V9" s="150"/>
      <c r="W9" s="150"/>
      <c r="X9" s="150"/>
      <c r="Y9" s="150"/>
      <c r="Z9" s="150"/>
      <c r="AA9" s="150"/>
      <c r="AB9" s="150"/>
    </row>
    <row r="10" spans="1:28" ht="15.75" x14ac:dyDescent="0.25">
      <c r="A10" s="223"/>
      <c r="B10" s="110"/>
      <c r="C10" s="110"/>
      <c r="D10" s="110"/>
      <c r="E10" s="236"/>
      <c r="F10" s="103"/>
      <c r="G10" s="103"/>
      <c r="H10" s="104" t="s">
        <v>11</v>
      </c>
      <c r="I10" s="103"/>
      <c r="J10" s="216">
        <f>+J7+J9</f>
        <v>-560</v>
      </c>
      <c r="L10" s="103"/>
      <c r="M10" s="144"/>
      <c r="N10" s="142" t="s">
        <v>20</v>
      </c>
      <c r="O10" s="142"/>
      <c r="P10" s="142"/>
      <c r="Q10" s="142"/>
      <c r="R10" s="142"/>
      <c r="S10" s="142"/>
      <c r="T10" s="142"/>
      <c r="U10" s="144"/>
      <c r="V10" s="150"/>
      <c r="W10" s="150"/>
      <c r="X10" s="150"/>
      <c r="Y10" s="150"/>
      <c r="Z10" s="150"/>
      <c r="AA10" s="150"/>
      <c r="AB10" s="150"/>
    </row>
    <row r="11" spans="1:28" ht="15.75" x14ac:dyDescent="0.25">
      <c r="A11" s="223" t="s">
        <v>8</v>
      </c>
      <c r="B11" s="110"/>
      <c r="C11" s="110"/>
      <c r="D11" s="110"/>
      <c r="E11" s="236" t="s">
        <v>9</v>
      </c>
      <c r="F11" s="103"/>
      <c r="G11" s="103"/>
      <c r="H11" s="103"/>
      <c r="I11" s="103"/>
      <c r="J11" s="103"/>
      <c r="L11" s="103"/>
      <c r="M11" s="144"/>
      <c r="N11" s="142" t="s">
        <v>2080</v>
      </c>
      <c r="O11" s="142"/>
      <c r="P11" s="142"/>
      <c r="Q11" s="142"/>
      <c r="R11" s="142"/>
      <c r="S11" s="142"/>
      <c r="T11" s="142"/>
      <c r="U11" s="144"/>
      <c r="V11" s="150"/>
      <c r="W11" s="150"/>
      <c r="X11" s="150"/>
      <c r="Y11" s="150"/>
      <c r="Z11" s="150"/>
      <c r="AA11" s="150"/>
      <c r="AB11" s="150"/>
    </row>
    <row r="12" spans="1:28" ht="15.75" x14ac:dyDescent="0.25">
      <c r="A12" s="223"/>
      <c r="B12" s="110"/>
      <c r="C12" s="110"/>
      <c r="D12" s="110"/>
      <c r="E12" s="236"/>
      <c r="F12" s="103"/>
      <c r="G12" s="103"/>
      <c r="H12" s="104" t="s">
        <v>13</v>
      </c>
      <c r="I12" s="138"/>
      <c r="J12" s="219">
        <v>2</v>
      </c>
      <c r="L12" s="103"/>
      <c r="M12" s="144"/>
      <c r="N12" s="142" t="s">
        <v>2077</v>
      </c>
      <c r="O12" s="142"/>
      <c r="P12" s="142"/>
      <c r="Q12" s="142"/>
      <c r="R12" s="142"/>
      <c r="S12" s="142"/>
      <c r="T12" s="142"/>
      <c r="U12" s="144"/>
      <c r="V12" s="150"/>
      <c r="W12" s="150"/>
      <c r="X12" s="150"/>
      <c r="Y12" s="150"/>
      <c r="Z12" s="150"/>
      <c r="AA12" s="150"/>
      <c r="AB12" s="150"/>
    </row>
    <row r="13" spans="1:28" ht="15.75" x14ac:dyDescent="0.25">
      <c r="A13" s="223" t="s">
        <v>12</v>
      </c>
      <c r="B13" s="110"/>
      <c r="C13" s="110"/>
      <c r="D13" s="110"/>
      <c r="E13" s="237">
        <v>187.19</v>
      </c>
      <c r="F13" s="103"/>
      <c r="G13" s="103"/>
      <c r="J13" s="140"/>
      <c r="L13" s="138"/>
      <c r="M13" s="144"/>
      <c r="N13" s="142"/>
      <c r="O13" s="142"/>
      <c r="P13" s="142"/>
      <c r="Q13" s="142"/>
      <c r="R13" s="142"/>
      <c r="S13" s="142"/>
      <c r="T13" s="142"/>
      <c r="U13" s="144"/>
      <c r="V13" s="150"/>
      <c r="W13" s="150"/>
      <c r="X13" s="150"/>
      <c r="Y13" s="150"/>
      <c r="Z13" s="150"/>
      <c r="AA13" s="150"/>
      <c r="AB13" s="150"/>
    </row>
    <row r="14" spans="1:28" ht="15.75" x14ac:dyDescent="0.25">
      <c r="A14" s="223"/>
      <c r="B14" s="110"/>
      <c r="C14" s="110"/>
      <c r="D14" s="110"/>
      <c r="E14" s="236"/>
      <c r="F14" s="103"/>
      <c r="G14" s="103"/>
      <c r="K14" s="103"/>
      <c r="L14" s="138"/>
      <c r="M14" s="144"/>
      <c r="N14" s="142" t="s">
        <v>2081</v>
      </c>
      <c r="O14" s="142"/>
      <c r="P14" s="142"/>
      <c r="Q14" s="142"/>
      <c r="R14" s="142"/>
      <c r="S14" s="142"/>
      <c r="T14" s="142"/>
      <c r="U14" s="144"/>
      <c r="V14" s="150"/>
      <c r="W14" s="150"/>
      <c r="X14" s="150"/>
      <c r="Y14" s="150"/>
      <c r="Z14" s="150"/>
      <c r="AA14" s="150"/>
      <c r="AB14" s="150"/>
    </row>
    <row r="15" spans="1:28" ht="15.75" x14ac:dyDescent="0.25">
      <c r="A15" s="224" t="s">
        <v>14</v>
      </c>
      <c r="B15" s="225"/>
      <c r="C15" s="225"/>
      <c r="D15" s="225"/>
      <c r="E15" s="238">
        <v>140</v>
      </c>
      <c r="F15" s="103"/>
      <c r="G15" s="103"/>
      <c r="H15" s="109" t="s">
        <v>2078</v>
      </c>
      <c r="I15" s="109"/>
      <c r="J15" s="108"/>
      <c r="L15" s="138"/>
      <c r="M15" s="144"/>
      <c r="N15" s="142" t="s">
        <v>24</v>
      </c>
      <c r="O15" s="142"/>
      <c r="P15" s="142"/>
      <c r="Q15" s="142"/>
      <c r="R15" s="142"/>
      <c r="S15" s="142"/>
      <c r="T15" s="142"/>
      <c r="U15" s="144"/>
      <c r="V15" s="150"/>
      <c r="W15" s="150"/>
      <c r="X15" s="150"/>
      <c r="Y15" s="150"/>
      <c r="Z15" s="150"/>
      <c r="AA15" s="150"/>
      <c r="AB15" s="150"/>
    </row>
    <row r="16" spans="1:28" ht="15.75" x14ac:dyDescent="0.25">
      <c r="A16" s="103"/>
      <c r="B16" s="103"/>
      <c r="C16" s="103"/>
      <c r="D16" s="103"/>
      <c r="E16" s="103"/>
      <c r="F16" s="103"/>
      <c r="G16" s="103"/>
      <c r="H16" s="111" t="s">
        <v>15</v>
      </c>
      <c r="I16" s="138"/>
      <c r="J16" s="220">
        <v>0.75</v>
      </c>
      <c r="L16" s="138"/>
      <c r="M16" s="144"/>
      <c r="N16" s="142" t="s">
        <v>25</v>
      </c>
      <c r="O16" s="142"/>
      <c r="P16" s="142"/>
      <c r="Q16" s="142"/>
      <c r="R16" s="142"/>
      <c r="S16" s="142"/>
      <c r="T16" s="142"/>
      <c r="U16" s="144"/>
      <c r="V16" s="150"/>
      <c r="W16" s="150"/>
      <c r="X16" s="150"/>
      <c r="Y16" s="150"/>
      <c r="Z16" s="150"/>
      <c r="AA16" s="150"/>
      <c r="AB16" s="150"/>
    </row>
    <row r="17" spans="8:28" ht="15.75" x14ac:dyDescent="0.25">
      <c r="H17" s="111" t="s">
        <v>16</v>
      </c>
      <c r="I17" s="138"/>
      <c r="J17" s="220">
        <v>0.15</v>
      </c>
      <c r="L17" s="138"/>
      <c r="M17" s="144"/>
      <c r="N17" s="142"/>
      <c r="O17" s="142"/>
      <c r="P17" s="142"/>
      <c r="Q17" s="142"/>
      <c r="R17" s="142"/>
      <c r="S17" s="142"/>
      <c r="T17" s="142"/>
      <c r="U17" s="144"/>
      <c r="V17" s="150"/>
      <c r="W17" s="150"/>
      <c r="X17" s="150"/>
      <c r="Y17" s="150"/>
      <c r="Z17" s="150"/>
      <c r="AA17" s="150"/>
      <c r="AB17" s="150"/>
    </row>
    <row r="18" spans="8:28" ht="15.75" x14ac:dyDescent="0.25">
      <c r="H18" s="111" t="s">
        <v>17</v>
      </c>
      <c r="I18" s="138"/>
      <c r="J18" s="220">
        <v>0.1</v>
      </c>
      <c r="L18" s="138"/>
      <c r="M18" s="144"/>
      <c r="N18" s="142" t="s">
        <v>2082</v>
      </c>
      <c r="O18" s="142"/>
      <c r="P18" s="142"/>
      <c r="Q18" s="142"/>
      <c r="R18" s="142"/>
      <c r="S18" s="142"/>
      <c r="T18" s="142"/>
      <c r="U18" s="144"/>
      <c r="V18" s="150"/>
      <c r="W18" s="150"/>
      <c r="X18" s="150"/>
      <c r="Y18" s="150"/>
      <c r="Z18" s="150"/>
      <c r="AA18" s="150"/>
      <c r="AB18" s="150"/>
    </row>
    <row r="19" spans="8:28" ht="15.75" x14ac:dyDescent="0.25">
      <c r="H19" s="111" t="s">
        <v>19</v>
      </c>
      <c r="I19" s="138"/>
      <c r="J19" s="217">
        <f>1-J18-J17-J16</f>
        <v>0</v>
      </c>
      <c r="K19" s="106"/>
      <c r="L19" s="103"/>
      <c r="M19" s="144"/>
      <c r="N19" s="142" t="s">
        <v>2083</v>
      </c>
      <c r="O19" s="142"/>
      <c r="P19" s="142"/>
      <c r="Q19" s="142"/>
      <c r="R19" s="142"/>
      <c r="S19" s="142"/>
      <c r="T19" s="142"/>
      <c r="U19" s="144"/>
      <c r="V19" s="150"/>
      <c r="W19" s="150"/>
      <c r="X19" s="150"/>
      <c r="Y19" s="150"/>
      <c r="Z19" s="150"/>
      <c r="AA19" s="150"/>
      <c r="AB19" s="150"/>
    </row>
    <row r="20" spans="8:28" ht="15.75" x14ac:dyDescent="0.25">
      <c r="L20" s="103"/>
      <c r="M20" s="144"/>
      <c r="N20" s="142" t="s">
        <v>2084</v>
      </c>
      <c r="O20" s="142"/>
      <c r="P20" s="142"/>
      <c r="Q20" s="142"/>
      <c r="R20" s="142"/>
      <c r="S20" s="142"/>
      <c r="T20" s="142"/>
      <c r="U20" s="144"/>
      <c r="V20" s="150"/>
      <c r="W20" s="150"/>
      <c r="X20" s="150"/>
      <c r="Y20" s="150"/>
      <c r="Z20" s="150"/>
      <c r="AA20" s="150"/>
      <c r="AB20" s="150"/>
    </row>
    <row r="21" spans="8:28" ht="15.75" x14ac:dyDescent="0.25">
      <c r="H21" s="111" t="s">
        <v>21</v>
      </c>
      <c r="I21" s="138"/>
      <c r="J21" s="220">
        <v>1</v>
      </c>
      <c r="K21" s="138"/>
      <c r="L21" s="103"/>
      <c r="M21" s="144"/>
      <c r="N21" s="142" t="s">
        <v>2085</v>
      </c>
      <c r="O21" s="142"/>
      <c r="P21" s="142"/>
      <c r="Q21" s="142"/>
      <c r="R21" s="142"/>
      <c r="S21" s="142"/>
      <c r="T21" s="142"/>
      <c r="U21" s="144"/>
      <c r="V21" s="150"/>
      <c r="W21" s="150"/>
      <c r="X21" s="150"/>
      <c r="Y21" s="150"/>
      <c r="Z21" s="150"/>
      <c r="AA21" s="150"/>
      <c r="AB21" s="150"/>
    </row>
    <row r="22" spans="8:28" ht="20.25" x14ac:dyDescent="0.3">
      <c r="H22" s="111" t="s">
        <v>22</v>
      </c>
      <c r="I22" s="138"/>
      <c r="J22" s="138"/>
      <c r="K22" s="103"/>
      <c r="L22" s="103"/>
      <c r="M22" s="213"/>
      <c r="N22" s="142"/>
      <c r="O22" s="142"/>
      <c r="P22" s="142"/>
      <c r="Q22" s="142"/>
      <c r="R22" s="142"/>
      <c r="S22" s="142"/>
      <c r="T22" s="142"/>
      <c r="U22" s="214"/>
      <c r="V22" s="174"/>
      <c r="W22" s="174"/>
      <c r="X22" s="174"/>
      <c r="Y22" s="174"/>
      <c r="Z22" s="150"/>
      <c r="AA22" s="150"/>
      <c r="AB22" s="150"/>
    </row>
    <row r="23" spans="8:28" ht="15.75" x14ac:dyDescent="0.25">
      <c r="H23" s="103"/>
      <c r="I23" s="103"/>
      <c r="J23" s="103"/>
      <c r="K23" s="103"/>
      <c r="L23" s="103"/>
      <c r="M23" s="214"/>
      <c r="N23" s="142" t="s">
        <v>2086</v>
      </c>
      <c r="O23" s="142"/>
      <c r="P23" s="142"/>
      <c r="Q23" s="142"/>
      <c r="R23" s="142"/>
      <c r="S23" s="142"/>
      <c r="T23" s="142"/>
      <c r="U23" s="214"/>
      <c r="V23" s="175"/>
      <c r="W23" s="175"/>
      <c r="X23" s="175"/>
      <c r="Y23" s="175"/>
      <c r="Z23" s="150"/>
      <c r="AA23" s="150"/>
      <c r="AB23" s="150"/>
    </row>
    <row r="24" spans="8:28" ht="15.75" x14ac:dyDescent="0.25">
      <c r="H24" s="103"/>
      <c r="I24" s="103"/>
      <c r="J24" s="103"/>
      <c r="L24" s="103"/>
      <c r="M24" s="214"/>
      <c r="N24" s="142" t="s">
        <v>28</v>
      </c>
      <c r="O24" s="142"/>
      <c r="P24" s="142"/>
      <c r="Q24" s="142"/>
      <c r="R24" s="142"/>
      <c r="S24" s="142"/>
      <c r="T24" s="142"/>
      <c r="U24" s="144"/>
      <c r="V24" s="175"/>
      <c r="W24" s="175"/>
      <c r="X24" s="175"/>
      <c r="Y24" s="175"/>
      <c r="Z24" s="150"/>
      <c r="AA24" s="150"/>
      <c r="AB24" s="150"/>
    </row>
    <row r="25" spans="8:28" ht="15.75" x14ac:dyDescent="0.25">
      <c r="H25" s="111" t="s">
        <v>23</v>
      </c>
      <c r="I25" s="111"/>
      <c r="J25" s="220">
        <v>0</v>
      </c>
      <c r="K25" s="138"/>
      <c r="L25" s="103"/>
      <c r="M25" s="144"/>
      <c r="N25" s="142" t="s">
        <v>2087</v>
      </c>
      <c r="O25" s="142"/>
      <c r="P25" s="142"/>
      <c r="Q25" s="142"/>
      <c r="R25" s="142"/>
      <c r="S25" s="142"/>
      <c r="T25" s="142"/>
      <c r="U25" s="144"/>
      <c r="V25" s="150"/>
      <c r="W25" s="150"/>
      <c r="X25" s="150"/>
      <c r="Y25" s="150"/>
      <c r="Z25" s="150"/>
      <c r="AA25" s="150"/>
      <c r="AB25" s="150"/>
    </row>
    <row r="26" spans="8:28" ht="15.75" x14ac:dyDescent="0.25">
      <c r="H26" s="111" t="s">
        <v>22</v>
      </c>
      <c r="I26" s="111"/>
      <c r="J26" s="138"/>
      <c r="K26" s="103"/>
      <c r="L26" s="103"/>
      <c r="M26" s="144"/>
      <c r="N26" s="142" t="s">
        <v>29</v>
      </c>
      <c r="O26" s="142"/>
      <c r="P26" s="142"/>
      <c r="Q26" s="142"/>
      <c r="R26" s="142"/>
      <c r="S26" s="142"/>
      <c r="T26" s="142"/>
      <c r="U26" s="144"/>
      <c r="V26" s="150"/>
      <c r="W26" s="150"/>
      <c r="X26" s="150"/>
      <c r="Y26" s="150"/>
      <c r="Z26" s="150"/>
      <c r="AA26" s="150"/>
      <c r="AB26" s="150"/>
    </row>
    <row r="27" spans="8:28" ht="15.75" x14ac:dyDescent="0.25">
      <c r="L27" s="103"/>
      <c r="M27" s="144"/>
      <c r="N27" s="142" t="s">
        <v>30</v>
      </c>
      <c r="O27" s="142"/>
      <c r="P27" s="142"/>
      <c r="Q27" s="142"/>
      <c r="R27" s="142"/>
      <c r="S27" s="142"/>
      <c r="T27" s="142"/>
      <c r="U27" s="144"/>
      <c r="V27" s="150"/>
      <c r="W27" s="150"/>
      <c r="X27" s="150"/>
      <c r="Y27" s="150"/>
      <c r="Z27" s="150"/>
      <c r="AA27" s="150"/>
      <c r="AB27" s="150"/>
    </row>
    <row r="28" spans="8:28" ht="15.75" x14ac:dyDescent="0.25">
      <c r="L28" s="103"/>
      <c r="M28" s="144"/>
      <c r="N28" s="142" t="s">
        <v>31</v>
      </c>
      <c r="O28" s="142"/>
      <c r="P28" s="142"/>
      <c r="Q28" s="142"/>
      <c r="R28" s="142"/>
      <c r="S28" s="142"/>
      <c r="T28" s="142"/>
      <c r="U28" s="144"/>
      <c r="V28" s="150"/>
      <c r="W28" s="150"/>
      <c r="X28" s="150"/>
      <c r="Y28" s="150"/>
      <c r="Z28" s="150"/>
      <c r="AA28" s="150"/>
      <c r="AB28" s="150"/>
    </row>
    <row r="29" spans="8:28" ht="15.75" x14ac:dyDescent="0.25">
      <c r="L29" s="103"/>
      <c r="M29" s="144"/>
      <c r="N29" s="142"/>
      <c r="O29" s="142"/>
      <c r="P29" s="142"/>
      <c r="Q29" s="142"/>
      <c r="R29" s="142"/>
      <c r="S29" s="142"/>
      <c r="T29" s="142"/>
      <c r="U29" s="144"/>
      <c r="V29" s="150"/>
      <c r="W29" s="150"/>
      <c r="X29" s="150"/>
      <c r="Y29" s="150"/>
      <c r="Z29" s="150"/>
      <c r="AA29" s="150"/>
      <c r="AB29" s="150"/>
    </row>
    <row r="30" spans="8:28" ht="15.75" x14ac:dyDescent="0.25">
      <c r="H30" s="226" t="s">
        <v>2061</v>
      </c>
      <c r="I30" s="227"/>
      <c r="J30" s="228">
        <f>+J16*E9+J17*E13+J18*J21*E13+J19*J25*E13</f>
        <v>114.995</v>
      </c>
      <c r="L30" s="103"/>
      <c r="M30" s="144"/>
      <c r="N30" s="142" t="s">
        <v>2056</v>
      </c>
      <c r="O30" s="142"/>
      <c r="P30" s="142"/>
      <c r="Q30" s="142"/>
      <c r="R30" s="142"/>
      <c r="S30" s="142"/>
      <c r="T30" s="142"/>
      <c r="U30" s="144"/>
      <c r="V30" s="150"/>
      <c r="W30" s="150"/>
      <c r="X30" s="150"/>
      <c r="Y30" s="150"/>
      <c r="Z30" s="150"/>
      <c r="AA30" s="150"/>
      <c r="AB30" s="150"/>
    </row>
    <row r="31" spans="8:28" ht="15.75" x14ac:dyDescent="0.25">
      <c r="H31" s="229"/>
      <c r="I31" s="230"/>
      <c r="J31" s="231"/>
      <c r="L31" s="103"/>
      <c r="M31" s="144"/>
      <c r="N31" s="142" t="s">
        <v>2057</v>
      </c>
      <c r="O31" s="142"/>
      <c r="P31" s="142"/>
      <c r="Q31" s="142"/>
      <c r="R31" s="142"/>
      <c r="S31" s="142"/>
      <c r="T31" s="142"/>
      <c r="U31" s="144"/>
      <c r="V31" s="150"/>
      <c r="W31" s="150"/>
      <c r="X31" s="150"/>
      <c r="Y31" s="150"/>
      <c r="Z31" s="150"/>
      <c r="AA31" s="150"/>
      <c r="AB31" s="150"/>
    </row>
    <row r="32" spans="8:28" ht="15.75" x14ac:dyDescent="0.25">
      <c r="H32" s="229" t="s">
        <v>26</v>
      </c>
      <c r="I32" s="230"/>
      <c r="J32" s="231">
        <f>+J30*J12</f>
        <v>229.99</v>
      </c>
      <c r="K32" s="103"/>
      <c r="L32" s="103"/>
      <c r="M32" s="144"/>
      <c r="N32" s="142" t="s">
        <v>2058</v>
      </c>
      <c r="O32" s="142"/>
      <c r="P32" s="142"/>
      <c r="Q32" s="142"/>
      <c r="R32" s="142"/>
      <c r="S32" s="142"/>
      <c r="T32" s="142"/>
      <c r="U32" s="144"/>
      <c r="V32" s="150"/>
      <c r="W32" s="150"/>
      <c r="X32" s="150"/>
      <c r="Y32" s="150"/>
      <c r="Z32" s="150"/>
      <c r="AA32" s="150"/>
      <c r="AB32" s="150"/>
    </row>
    <row r="33" spans="1:28" ht="15.75" x14ac:dyDescent="0.25">
      <c r="H33" s="229"/>
      <c r="I33" s="230"/>
      <c r="J33" s="231"/>
      <c r="K33" s="103"/>
      <c r="L33" s="103"/>
      <c r="M33" s="144"/>
      <c r="N33" s="142" t="s">
        <v>2059</v>
      </c>
      <c r="O33" s="142"/>
      <c r="P33" s="142"/>
      <c r="Q33" s="142"/>
      <c r="R33" s="142"/>
      <c r="S33" s="142"/>
      <c r="T33" s="142"/>
      <c r="U33" s="144"/>
      <c r="V33" s="150"/>
      <c r="W33" s="150"/>
      <c r="X33" s="150"/>
      <c r="Y33" s="150"/>
      <c r="Z33" s="150"/>
      <c r="AA33" s="150"/>
      <c r="AB33" s="150"/>
    </row>
    <row r="34" spans="1:28" ht="15.75" x14ac:dyDescent="0.25">
      <c r="H34" s="232" t="s">
        <v>27</v>
      </c>
      <c r="I34" s="233"/>
      <c r="J34" s="234">
        <f>+J10+J32</f>
        <v>-330.01</v>
      </c>
      <c r="K34" s="103"/>
      <c r="L34" s="103"/>
      <c r="M34" s="144"/>
      <c r="N34" s="143"/>
      <c r="O34" s="143"/>
      <c r="P34" s="143"/>
      <c r="Q34" s="143"/>
      <c r="R34" s="143"/>
      <c r="S34" s="143"/>
      <c r="T34" s="143"/>
      <c r="U34" s="144"/>
      <c r="V34" s="150"/>
      <c r="W34" s="150"/>
      <c r="X34" s="150"/>
      <c r="Y34" s="150"/>
      <c r="Z34" s="150"/>
      <c r="AA34" s="150"/>
      <c r="AB34" s="150"/>
    </row>
    <row r="35" spans="1:28" x14ac:dyDescent="0.25">
      <c r="H35" s="103"/>
      <c r="I35" s="103"/>
      <c r="J35" s="103"/>
      <c r="K35" s="103"/>
      <c r="L35" s="103"/>
      <c r="M35" s="151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</row>
    <row r="36" spans="1:28" x14ac:dyDescent="0.25">
      <c r="H36" s="103"/>
      <c r="I36" s="103"/>
      <c r="J36" s="103"/>
      <c r="K36" s="103"/>
      <c r="L36" s="103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</row>
    <row r="37" spans="1:28" x14ac:dyDescent="0.25">
      <c r="H37" s="103"/>
      <c r="I37" s="103"/>
      <c r="J37" s="103"/>
      <c r="K37" s="103"/>
      <c r="L37" s="103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</row>
    <row r="38" spans="1:28" x14ac:dyDescent="0.25">
      <c r="H38" s="103"/>
      <c r="I38" s="103"/>
      <c r="J38" s="103"/>
      <c r="K38" s="103"/>
      <c r="L38" s="103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</row>
    <row r="39" spans="1:28" x14ac:dyDescent="0.25">
      <c r="H39" s="103"/>
      <c r="I39" s="103"/>
      <c r="J39" s="103"/>
      <c r="K39" s="103"/>
      <c r="L39" s="103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</row>
    <row r="40" spans="1:28" x14ac:dyDescent="0.25">
      <c r="H40" s="103"/>
      <c r="I40" s="103"/>
      <c r="J40" s="103"/>
      <c r="K40" s="103"/>
      <c r="L40" s="103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1:28" x14ac:dyDescent="0.25">
      <c r="H41" s="103"/>
      <c r="I41" s="103"/>
      <c r="J41" s="103"/>
      <c r="K41" s="103"/>
      <c r="L41" s="103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</row>
    <row r="42" spans="1:28" x14ac:dyDescent="0.25">
      <c r="H42" s="103"/>
      <c r="I42" s="103"/>
      <c r="J42" s="103"/>
      <c r="K42" s="103"/>
      <c r="L42" s="103"/>
      <c r="M42" s="150"/>
      <c r="V42" s="150"/>
      <c r="W42" s="150"/>
      <c r="X42" s="150"/>
      <c r="Y42" s="150"/>
      <c r="Z42" s="150"/>
      <c r="AA42" s="150"/>
      <c r="AB42" s="150"/>
    </row>
    <row r="43" spans="1:28" x14ac:dyDescent="0.25">
      <c r="H43" s="103"/>
      <c r="I43" s="103"/>
      <c r="J43" s="103"/>
      <c r="K43" s="103"/>
      <c r="L43" s="103"/>
    </row>
    <row r="44" spans="1:28" x14ac:dyDescent="0.25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</row>
    <row r="45" spans="1:28" x14ac:dyDescent="0.25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519144C-C040-46A3-A848-DD8907C35EC9}">
          <x14:formula1>
            <xm:f>lookups!$B$3:$B$5</xm:f>
          </x14:formula1>
          <xm:sqref>J12</xm:sqref>
        </x14:dataValidation>
        <x14:dataValidation type="list" allowBlank="1" showInputMessage="1" showErrorMessage="1" xr:uid="{DFC7B96B-F372-4129-9AEB-A82710DC2538}">
          <x14:formula1>
            <xm:f>lookups!$D$3:$D$15</xm:f>
          </x14:formula1>
          <xm:sqref>J21</xm:sqref>
        </x14:dataValidation>
        <x14:dataValidation type="list" allowBlank="1" showInputMessage="1" showErrorMessage="1" xr:uid="{77E26D07-2F97-4BBC-887B-56B8341A9A5E}">
          <x14:formula1>
            <xm:f>lookups!$D$3:$D$7</xm:f>
          </x14:formula1>
          <xm:sqref>J25</xm:sqref>
        </x14:dataValidation>
        <x14:dataValidation type="list" allowBlank="1" showInputMessage="1" showErrorMessage="1" xr:uid="{C3DF686A-FF50-4251-808F-AC339C61B3A2}">
          <x14:formula1>
            <xm:f>lookups!$F$3:$F$23</xm:f>
          </x14:formula1>
          <xm:sqref>J16:J18</xm:sqref>
        </x14:dataValidation>
        <x14:dataValidation type="list" allowBlank="1" showInputMessage="1" showErrorMessage="1" xr:uid="{EFF3D20A-9349-407D-89AE-07D024998E8E}">
          <x14:formula1>
            <xm:f>lookups!$J$4:$J$5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84D4-785E-45D6-8A02-212094FB12E8}">
  <dimension ref="A1:AK56"/>
  <sheetViews>
    <sheetView showGridLines="0" zoomScale="90" zoomScaleNormal="90" zoomScalePageLayoutView="47" workbookViewId="0">
      <selection activeCell="M22" sqref="M22"/>
    </sheetView>
  </sheetViews>
  <sheetFormatPr defaultColWidth="8.85546875" defaultRowHeight="15" x14ac:dyDescent="0.25"/>
  <cols>
    <col min="2" max="2" width="9.42578125" customWidth="1"/>
    <col min="3" max="3" width="5.140625" customWidth="1"/>
    <col min="4" max="4" width="14.85546875" customWidth="1"/>
    <col min="5" max="5" width="18.7109375" customWidth="1"/>
    <col min="6" max="6" width="20" customWidth="1"/>
    <col min="7" max="7" width="5.7109375" customWidth="1"/>
    <col min="8" max="8" width="24.85546875" customWidth="1"/>
    <col min="9" max="9" width="23.5703125" customWidth="1"/>
    <col min="10" max="10" width="6.5703125" customWidth="1"/>
    <col min="11" max="11" width="17.28515625" customWidth="1"/>
    <col min="12" max="12" width="20.7109375" customWidth="1"/>
    <col min="13" max="13" width="13.5703125" customWidth="1"/>
    <col min="14" max="14" width="15.5703125" style="150" customWidth="1"/>
    <col min="15" max="15" width="4.5703125" customWidth="1"/>
    <col min="16" max="16" width="1.85546875" customWidth="1"/>
    <col min="17" max="17" width="8.85546875" bestFit="1" customWidth="1"/>
    <col min="18" max="18" width="11.5703125" bestFit="1" customWidth="1"/>
    <col min="25" max="25" width="13.85546875" customWidth="1"/>
  </cols>
  <sheetData>
    <row r="1" spans="1:37" s="150" customFormat="1" x14ac:dyDescent="0.25"/>
    <row r="2" spans="1:37" ht="20.25" x14ac:dyDescent="0.3">
      <c r="A2" s="102"/>
      <c r="B2" s="239" t="s">
        <v>32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35"/>
      <c r="P2" s="35"/>
      <c r="Q2" s="35"/>
      <c r="R2" s="35"/>
      <c r="S2" s="35"/>
      <c r="T2" s="35"/>
      <c r="U2" s="35"/>
    </row>
    <row r="3" spans="1:37" x14ac:dyDescent="0.25">
      <c r="A3" s="101"/>
      <c r="B3" s="240" t="s">
        <v>33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35"/>
      <c r="P3" s="35"/>
      <c r="Q3" s="35"/>
      <c r="R3" s="35"/>
      <c r="S3" s="35"/>
      <c r="T3" s="35"/>
      <c r="U3" s="35"/>
    </row>
    <row r="4" spans="1:37" x14ac:dyDescent="0.25">
      <c r="A4" s="101"/>
      <c r="B4" s="240" t="s">
        <v>34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35"/>
      <c r="P4" s="35"/>
      <c r="Q4" s="35"/>
      <c r="R4" s="35"/>
      <c r="S4" s="35"/>
      <c r="T4" s="35"/>
      <c r="U4" s="35"/>
    </row>
    <row r="5" spans="1:37" x14ac:dyDescent="0.25">
      <c r="A5" s="30"/>
      <c r="V5" s="30"/>
    </row>
    <row r="7" spans="1:37" ht="27" customHeight="1" x14ac:dyDescent="0.25">
      <c r="C7" s="118"/>
      <c r="D7" s="118"/>
      <c r="E7" s="249" t="s">
        <v>2069</v>
      </c>
      <c r="F7" s="250"/>
      <c r="G7" s="210"/>
      <c r="H7" s="249" t="s">
        <v>2064</v>
      </c>
      <c r="I7" s="250"/>
      <c r="J7" s="211"/>
      <c r="K7" s="249" t="s">
        <v>35</v>
      </c>
      <c r="L7" s="250"/>
      <c r="M7" s="120"/>
    </row>
    <row r="8" spans="1:37" ht="16.5" thickBot="1" x14ac:dyDescent="0.3">
      <c r="C8" s="118"/>
      <c r="D8" s="118"/>
      <c r="E8" s="204">
        <v>600</v>
      </c>
      <c r="F8" s="205" t="s">
        <v>36</v>
      </c>
      <c r="G8" s="206"/>
      <c r="H8" s="207">
        <v>0.6</v>
      </c>
      <c r="I8" s="205" t="s">
        <v>36</v>
      </c>
      <c r="J8" s="206"/>
      <c r="K8" s="207">
        <v>0.35</v>
      </c>
      <c r="L8" s="205" t="s">
        <v>36</v>
      </c>
      <c r="M8" s="119"/>
      <c r="AB8" s="31"/>
    </row>
    <row r="9" spans="1:37" ht="15.75" x14ac:dyDescent="0.25">
      <c r="A9" s="103"/>
      <c r="B9" s="165"/>
      <c r="C9" s="164"/>
      <c r="D9" s="121">
        <v>2021</v>
      </c>
      <c r="E9" s="122" t="s">
        <v>37</v>
      </c>
      <c r="F9" s="123" t="s">
        <v>38</v>
      </c>
      <c r="G9" s="121"/>
      <c r="H9" s="124" t="s">
        <v>2066</v>
      </c>
      <c r="I9" s="123" t="s">
        <v>39</v>
      </c>
      <c r="J9" s="121"/>
      <c r="K9" s="117" t="s">
        <v>2067</v>
      </c>
      <c r="L9" s="123" t="s">
        <v>2071</v>
      </c>
      <c r="M9" s="243" t="s">
        <v>2073</v>
      </c>
      <c r="N9" s="244"/>
      <c r="O9" s="103"/>
      <c r="P9" s="144"/>
      <c r="Q9" s="144"/>
      <c r="R9" s="144"/>
      <c r="S9" s="144"/>
      <c r="T9" s="144"/>
      <c r="U9" s="144"/>
      <c r="V9" s="144"/>
      <c r="W9" s="144"/>
      <c r="X9" s="144"/>
      <c r="Y9" s="144"/>
    </row>
    <row r="10" spans="1:37" ht="18.75" thickBot="1" x14ac:dyDescent="0.3">
      <c r="A10" s="103"/>
      <c r="B10" s="168"/>
      <c r="C10" s="169"/>
      <c r="D10" s="170" t="s">
        <v>40</v>
      </c>
      <c r="E10" s="171" t="s">
        <v>41</v>
      </c>
      <c r="F10" s="172" t="s">
        <v>40</v>
      </c>
      <c r="G10" s="170"/>
      <c r="H10" s="173" t="s">
        <v>2065</v>
      </c>
      <c r="I10" s="172" t="s">
        <v>42</v>
      </c>
      <c r="J10" s="170"/>
      <c r="K10" s="203" t="s">
        <v>43</v>
      </c>
      <c r="L10" s="172" t="s">
        <v>2070</v>
      </c>
      <c r="M10" s="245" t="s">
        <v>40</v>
      </c>
      <c r="N10" s="246"/>
      <c r="O10" s="103"/>
      <c r="P10" s="144"/>
      <c r="Q10" s="141" t="s">
        <v>18</v>
      </c>
      <c r="R10" s="144"/>
      <c r="S10" s="144"/>
      <c r="T10" s="144"/>
      <c r="U10" s="144"/>
      <c r="V10" s="144"/>
      <c r="W10" s="144"/>
      <c r="X10" s="144"/>
      <c r="Y10" s="144"/>
    </row>
    <row r="11" spans="1:37" ht="15.75" x14ac:dyDescent="0.25">
      <c r="A11" s="103"/>
      <c r="B11" s="166"/>
      <c r="C11" s="125" t="s">
        <v>44</v>
      </c>
      <c r="D11" s="178">
        <f>+D12+D13</f>
        <v>11546.216742822635</v>
      </c>
      <c r="E11" s="179">
        <f>+$E$8</f>
        <v>600</v>
      </c>
      <c r="F11" s="180">
        <f>+D11+E11</f>
        <v>12146.216742822635</v>
      </c>
      <c r="G11" s="125"/>
      <c r="H11" s="126">
        <f>+H8</f>
        <v>0.6</v>
      </c>
      <c r="I11" s="127">
        <f>+K8</f>
        <v>0.35</v>
      </c>
      <c r="J11" s="128"/>
      <c r="K11" s="129">
        <v>0.16</v>
      </c>
      <c r="L11" s="187">
        <f>+D11*(1-K11)+E11</f>
        <v>10298.822063971013</v>
      </c>
      <c r="M11" s="188">
        <f>+H11*I11*L11+D11*(1-H11)+F11*(H11*(1-I11))</f>
        <v>11518.263860263794</v>
      </c>
      <c r="N11" s="193">
        <f>M11-D11</f>
        <v>-27.952882558840429</v>
      </c>
      <c r="O11" s="103"/>
      <c r="P11" s="144"/>
      <c r="Q11" s="144"/>
      <c r="R11" s="144"/>
      <c r="S11" s="144"/>
      <c r="T11" s="144"/>
      <c r="U11" s="144"/>
      <c r="V11" s="144"/>
      <c r="W11" s="144"/>
      <c r="X11" s="144"/>
      <c r="Y11" s="144"/>
    </row>
    <row r="12" spans="1:37" ht="15.75" x14ac:dyDescent="0.25">
      <c r="A12" s="103"/>
      <c r="B12" s="166"/>
      <c r="C12" s="130" t="s">
        <v>45</v>
      </c>
      <c r="D12" s="181">
        <f>+ipopfqhcinyear!J17</f>
        <v>8296.458388584153</v>
      </c>
      <c r="E12" s="182">
        <f t="shared" ref="E12" si="0">+$E$8</f>
        <v>600</v>
      </c>
      <c r="F12" s="183">
        <f>+D12+E12</f>
        <v>8896.458388584153</v>
      </c>
      <c r="G12" s="130"/>
      <c r="H12" s="131">
        <f>+H11</f>
        <v>0.6</v>
      </c>
      <c r="I12" s="132">
        <f>+I11</f>
        <v>0.35</v>
      </c>
      <c r="J12" s="133"/>
      <c r="K12" s="208">
        <v>0.12</v>
      </c>
      <c r="L12" s="189">
        <f>+D12*(1-K12)+E12</f>
        <v>7900.883381954055</v>
      </c>
      <c r="M12" s="241"/>
      <c r="N12" s="242"/>
      <c r="O12" s="103"/>
      <c r="P12" s="148"/>
      <c r="Q12" s="142" t="s">
        <v>49</v>
      </c>
      <c r="R12" s="142"/>
      <c r="S12" s="142"/>
      <c r="T12" s="142"/>
      <c r="U12" s="142"/>
      <c r="V12" s="145"/>
      <c r="W12" s="142"/>
      <c r="X12" s="146"/>
      <c r="Y12" s="144"/>
      <c r="Z12" s="1"/>
    </row>
    <row r="13" spans="1:37" ht="16.5" thickBot="1" x14ac:dyDescent="0.3">
      <c r="A13" s="103"/>
      <c r="B13" s="167"/>
      <c r="C13" s="134" t="s">
        <v>46</v>
      </c>
      <c r="D13" s="184">
        <f>+ipopfqhcinyear!J18</f>
        <v>3249.7583542384823</v>
      </c>
      <c r="E13" s="185">
        <v>0</v>
      </c>
      <c r="F13" s="186">
        <f>+D13+E13</f>
        <v>3249.7583542384823</v>
      </c>
      <c r="G13" s="134"/>
      <c r="H13" s="135">
        <f>+H11</f>
        <v>0.6</v>
      </c>
      <c r="I13" s="136">
        <f>+I12</f>
        <v>0.35</v>
      </c>
      <c r="J13" s="137"/>
      <c r="K13" s="209">
        <v>0.33</v>
      </c>
      <c r="L13" s="190">
        <f>+D13*(1-K13)+E13</f>
        <v>2177.338097339783</v>
      </c>
      <c r="M13" s="191"/>
      <c r="N13" s="192"/>
      <c r="O13" s="103"/>
      <c r="P13" s="148"/>
      <c r="Q13" s="142" t="s">
        <v>50</v>
      </c>
      <c r="R13" s="142"/>
      <c r="S13" s="142"/>
      <c r="T13" s="142"/>
      <c r="U13" s="142"/>
      <c r="V13" s="142"/>
      <c r="W13" s="142"/>
      <c r="X13" s="142"/>
      <c r="Y13" s="147"/>
      <c r="Z13" s="31"/>
      <c r="AA13" s="31"/>
      <c r="AB13" s="31"/>
      <c r="AC13" s="31"/>
      <c r="AE13" s="32"/>
      <c r="AG13" s="33"/>
      <c r="AH13" s="33"/>
    </row>
    <row r="14" spans="1:37" ht="15.75" hidden="1" x14ac:dyDescent="0.25">
      <c r="A14" s="103"/>
      <c r="B14" s="103"/>
      <c r="C14" s="112"/>
      <c r="D14" s="112"/>
      <c r="E14" s="113"/>
      <c r="F14" s="114"/>
      <c r="G14" s="112"/>
      <c r="H14" s="113"/>
      <c r="I14" s="114"/>
      <c r="J14" s="112"/>
      <c r="K14" s="113"/>
      <c r="L14" s="114"/>
      <c r="M14" s="112"/>
      <c r="N14" s="103"/>
      <c r="O14" s="103"/>
      <c r="P14" s="148"/>
      <c r="Q14" s="142" t="s">
        <v>49</v>
      </c>
      <c r="R14" s="142"/>
      <c r="S14" s="142"/>
      <c r="T14" s="142"/>
      <c r="U14" s="142"/>
      <c r="V14" s="142"/>
      <c r="W14" s="142"/>
      <c r="X14" s="142"/>
      <c r="Y14" s="147"/>
      <c r="Z14" s="103"/>
      <c r="AA14" s="33"/>
      <c r="AC14" s="31"/>
      <c r="AD14" s="31"/>
      <c r="AE14" s="31"/>
      <c r="AF14" s="31"/>
      <c r="AH14" s="32"/>
      <c r="AJ14" s="33"/>
      <c r="AK14" s="33"/>
    </row>
    <row r="15" spans="1:37" ht="15.75" hidden="1" x14ac:dyDescent="0.25">
      <c r="A15" s="103"/>
      <c r="B15" s="103"/>
      <c r="C15" s="112"/>
      <c r="D15" s="112"/>
      <c r="E15" s="113"/>
      <c r="F15" s="114"/>
      <c r="G15" s="112"/>
      <c r="H15" s="113"/>
      <c r="I15" s="114"/>
      <c r="J15" s="112"/>
      <c r="K15" s="113" t="s">
        <v>47</v>
      </c>
      <c r="L15" s="114"/>
      <c r="M15" s="112"/>
      <c r="N15" s="103"/>
      <c r="O15" s="103"/>
      <c r="P15" s="148"/>
      <c r="Q15" s="142" t="s">
        <v>50</v>
      </c>
      <c r="R15" s="142"/>
      <c r="S15" s="142"/>
      <c r="T15" s="142"/>
      <c r="U15" s="142"/>
      <c r="V15" s="142"/>
      <c r="W15" s="142"/>
      <c r="X15" s="142"/>
      <c r="Y15" s="148"/>
      <c r="Z15" s="103"/>
      <c r="AA15" s="33"/>
      <c r="AC15" s="31"/>
      <c r="AD15" s="31"/>
      <c r="AE15" s="31"/>
      <c r="AF15" s="31"/>
      <c r="AH15" s="32"/>
      <c r="AJ15" s="33"/>
      <c r="AK15" s="33"/>
    </row>
    <row r="16" spans="1:37" ht="15.75" x14ac:dyDescent="0.25">
      <c r="A16" s="103"/>
      <c r="B16" s="103"/>
      <c r="C16" s="112"/>
      <c r="D16" s="112"/>
      <c r="E16" s="115"/>
      <c r="F16" s="116"/>
      <c r="G16" s="112"/>
      <c r="H16" s="115"/>
      <c r="I16" s="116"/>
      <c r="J16" s="112"/>
      <c r="K16" s="115"/>
      <c r="L16" s="116"/>
      <c r="M16" s="112"/>
      <c r="N16" s="103"/>
      <c r="O16" s="103"/>
      <c r="P16" s="148"/>
      <c r="Q16" s="142" t="s">
        <v>51</v>
      </c>
      <c r="R16" s="142"/>
      <c r="S16" s="142"/>
      <c r="T16" s="142"/>
      <c r="U16" s="142"/>
      <c r="V16" s="142"/>
      <c r="W16" s="142"/>
      <c r="X16" s="142"/>
      <c r="Y16" s="148"/>
      <c r="Z16" s="138"/>
    </row>
    <row r="17" spans="1:26" ht="15.75" x14ac:dyDescent="0.25">
      <c r="A17" s="104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49"/>
      <c r="Q17" s="142"/>
      <c r="R17" s="142"/>
      <c r="S17" s="142"/>
      <c r="T17" s="142"/>
      <c r="U17" s="142"/>
      <c r="V17" s="142"/>
      <c r="W17" s="142"/>
      <c r="X17" s="142"/>
      <c r="Y17" s="148"/>
      <c r="Z17" s="138"/>
    </row>
    <row r="18" spans="1:26" x14ac:dyDescent="0.25">
      <c r="A18" s="103"/>
      <c r="B18" s="103"/>
      <c r="C18" s="103"/>
      <c r="D18" s="103"/>
      <c r="E18" s="103"/>
      <c r="F18" s="103"/>
      <c r="G18" s="103"/>
      <c r="H18" s="105"/>
      <c r="I18" s="103"/>
      <c r="J18" s="103"/>
      <c r="K18" s="103"/>
      <c r="L18" s="103"/>
      <c r="M18" s="103"/>
      <c r="N18" s="103"/>
      <c r="O18" s="103"/>
      <c r="P18" s="149"/>
      <c r="Q18" s="144"/>
      <c r="R18" s="144"/>
      <c r="S18" s="144"/>
      <c r="T18" s="144"/>
      <c r="U18" s="144"/>
      <c r="V18" s="144"/>
      <c r="W18" s="144"/>
      <c r="X18" s="144"/>
      <c r="Y18" s="144"/>
      <c r="Z18" s="138"/>
    </row>
    <row r="19" spans="1:26" ht="15.75" x14ac:dyDescent="0.25">
      <c r="A19" s="103"/>
      <c r="B19" s="176" t="s">
        <v>48</v>
      </c>
      <c r="C19" s="159">
        <f>1-H8</f>
        <v>0.4</v>
      </c>
      <c r="D19" s="158" t="s">
        <v>2062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48"/>
      <c r="O19" s="103"/>
      <c r="P19" s="148"/>
      <c r="Q19" s="142" t="s">
        <v>2068</v>
      </c>
      <c r="R19" s="142"/>
      <c r="S19" s="142"/>
      <c r="T19" s="142"/>
      <c r="U19" s="142"/>
      <c r="V19" s="142"/>
      <c r="W19" s="142"/>
      <c r="X19" s="142"/>
      <c r="Y19" s="148"/>
      <c r="Z19" s="138"/>
    </row>
    <row r="20" spans="1:26" s="150" customFormat="1" ht="15.75" x14ac:dyDescent="0.25">
      <c r="A20" s="103"/>
      <c r="B20" s="177"/>
      <c r="C20" s="153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03"/>
      <c r="O20" s="103"/>
      <c r="P20" s="148"/>
      <c r="Q20" s="142" t="s">
        <v>2089</v>
      </c>
      <c r="R20" s="142"/>
      <c r="S20" s="142"/>
      <c r="T20" s="142"/>
      <c r="U20" s="142"/>
      <c r="V20" s="142"/>
      <c r="W20" s="142"/>
      <c r="X20" s="142"/>
      <c r="Y20" s="148"/>
      <c r="Z20" s="138"/>
    </row>
    <row r="21" spans="1:26" ht="15.75" x14ac:dyDescent="0.25">
      <c r="A21" s="103"/>
      <c r="B21" s="176" t="s">
        <v>48</v>
      </c>
      <c r="C21" s="159">
        <f>+H8</f>
        <v>0.6</v>
      </c>
      <c r="D21" s="158" t="s">
        <v>2063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48"/>
      <c r="O21" s="103"/>
      <c r="P21" s="148"/>
      <c r="Q21" s="142" t="s">
        <v>53</v>
      </c>
      <c r="R21" s="142"/>
      <c r="S21" s="142"/>
      <c r="T21" s="142"/>
      <c r="U21" s="142"/>
      <c r="V21" s="142"/>
      <c r="W21" s="142"/>
      <c r="X21" s="142"/>
      <c r="Y21" s="148"/>
      <c r="Z21" s="138"/>
    </row>
    <row r="22" spans="1:26" ht="15.75" x14ac:dyDescent="0.25">
      <c r="A22" s="103"/>
      <c r="B22" s="177"/>
      <c r="C22" s="153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03"/>
      <c r="O22" s="103"/>
      <c r="P22" s="148"/>
      <c r="Q22" s="142" t="s">
        <v>55</v>
      </c>
      <c r="R22" s="142"/>
      <c r="S22" s="142"/>
      <c r="T22" s="142"/>
      <c r="U22" s="142"/>
      <c r="V22" s="142"/>
      <c r="W22" s="142"/>
      <c r="X22" s="142"/>
      <c r="Y22" s="148"/>
      <c r="Z22" s="138"/>
    </row>
    <row r="23" spans="1:26" ht="15.75" x14ac:dyDescent="0.25">
      <c r="A23" s="103"/>
      <c r="B23" s="176" t="s">
        <v>48</v>
      </c>
      <c r="C23" s="159">
        <f>+K8</f>
        <v>0.35</v>
      </c>
      <c r="D23" s="158" t="s">
        <v>2076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48"/>
      <c r="O23" s="103"/>
      <c r="P23" s="148"/>
      <c r="Q23" s="142"/>
      <c r="R23" s="142"/>
      <c r="S23" s="142"/>
      <c r="T23" s="142"/>
      <c r="U23" s="142"/>
      <c r="V23" s="142"/>
      <c r="W23" s="142"/>
      <c r="X23" s="142"/>
      <c r="Y23" s="148"/>
      <c r="Z23" s="138"/>
    </row>
    <row r="24" spans="1:26" x14ac:dyDescent="0.25">
      <c r="A24" s="103"/>
      <c r="B24" s="176" t="s">
        <v>2074</v>
      </c>
      <c r="C24" s="160">
        <f>+C21*C23</f>
        <v>0.21</v>
      </c>
      <c r="D24" s="148" t="s">
        <v>2075</v>
      </c>
      <c r="E24" s="158"/>
      <c r="F24" s="160"/>
      <c r="G24" s="158"/>
      <c r="H24" s="158"/>
      <c r="I24" s="158"/>
      <c r="J24" s="158"/>
      <c r="K24" s="158"/>
      <c r="L24" s="212">
        <f>+L11</f>
        <v>10298.822063971013</v>
      </c>
      <c r="M24" s="194"/>
      <c r="N24" s="148"/>
      <c r="O24" s="103"/>
      <c r="P24" s="148"/>
      <c r="Q24" s="144"/>
      <c r="R24" s="144"/>
      <c r="S24" s="144"/>
      <c r="T24" s="144"/>
      <c r="U24" s="144"/>
      <c r="V24" s="144"/>
      <c r="W24" s="144"/>
      <c r="X24" s="144"/>
      <c r="Y24" s="144"/>
      <c r="Z24" s="138"/>
    </row>
    <row r="25" spans="1:26" ht="15.75" x14ac:dyDescent="0.25">
      <c r="A25" s="103"/>
      <c r="B25" s="177"/>
      <c r="C25" s="153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03"/>
      <c r="O25" s="103"/>
      <c r="P25" s="148"/>
      <c r="Q25" s="142" t="s">
        <v>2088</v>
      </c>
      <c r="R25" s="148"/>
      <c r="S25" s="148"/>
      <c r="T25" s="148"/>
      <c r="U25" s="148"/>
      <c r="V25" s="148"/>
      <c r="W25" s="148"/>
      <c r="X25" s="148"/>
      <c r="Y25" s="148"/>
      <c r="Z25" s="138"/>
    </row>
    <row r="26" spans="1:26" ht="15.75" x14ac:dyDescent="0.25">
      <c r="A26" s="103"/>
      <c r="B26" s="176" t="s">
        <v>48</v>
      </c>
      <c r="C26" s="159">
        <f>+C21-C24</f>
        <v>0.39</v>
      </c>
      <c r="D26" s="161" t="s">
        <v>52</v>
      </c>
      <c r="E26" s="158"/>
      <c r="F26" s="162"/>
      <c r="G26" s="158"/>
      <c r="H26" s="163"/>
      <c r="I26" s="163"/>
      <c r="J26" s="163"/>
      <c r="K26" s="163"/>
      <c r="L26" s="158"/>
      <c r="M26" s="161"/>
      <c r="N26" s="148"/>
      <c r="O26" s="103"/>
      <c r="P26" s="148"/>
      <c r="Q26" s="142" t="s">
        <v>2060</v>
      </c>
      <c r="R26" s="148"/>
      <c r="S26" s="148"/>
      <c r="T26" s="148"/>
      <c r="U26" s="148"/>
      <c r="V26" s="148"/>
      <c r="W26" s="148"/>
      <c r="X26" s="148"/>
      <c r="Y26" s="148"/>
      <c r="Z26" s="138"/>
    </row>
    <row r="27" spans="1:26" ht="15.75" x14ac:dyDescent="0.25">
      <c r="A27" s="103"/>
      <c r="B27" s="152"/>
      <c r="C27" s="152"/>
      <c r="D27" s="154"/>
      <c r="E27" s="152"/>
      <c r="F27" s="155"/>
      <c r="G27" s="152"/>
      <c r="H27" s="156"/>
      <c r="I27" s="156"/>
      <c r="J27" s="156"/>
      <c r="K27" s="156"/>
      <c r="L27" s="152"/>
      <c r="M27" s="152"/>
      <c r="N27" s="103"/>
      <c r="O27" s="103"/>
      <c r="P27" s="149"/>
      <c r="Q27" s="142" t="s">
        <v>2072</v>
      </c>
      <c r="R27" s="148"/>
      <c r="S27" s="148"/>
      <c r="T27" s="148"/>
      <c r="U27" s="148"/>
      <c r="V27" s="148"/>
      <c r="W27" s="148"/>
      <c r="X27" s="148"/>
      <c r="Y27" s="148"/>
      <c r="Z27" s="138"/>
    </row>
    <row r="28" spans="1:26" ht="18.95" customHeight="1" x14ac:dyDescent="0.25">
      <c r="A28" s="103"/>
      <c r="B28" s="248" t="s">
        <v>54</v>
      </c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107"/>
      <c r="P28" s="149"/>
      <c r="Q28" s="144"/>
      <c r="R28" s="144"/>
      <c r="S28" s="144"/>
      <c r="T28" s="144"/>
      <c r="U28" s="144"/>
      <c r="V28" s="144"/>
      <c r="W28" s="144"/>
      <c r="X28" s="144"/>
      <c r="Y28" s="144"/>
      <c r="Z28" s="138"/>
    </row>
    <row r="29" spans="1:26" x14ac:dyDescent="0.25">
      <c r="A29" s="103"/>
      <c r="B29" s="196">
        <f>+C19</f>
        <v>0.4</v>
      </c>
      <c r="C29" s="197" t="s">
        <v>56</v>
      </c>
      <c r="D29" s="198">
        <f>+D11</f>
        <v>11546.216742822635</v>
      </c>
      <c r="E29" s="199" t="s">
        <v>57</v>
      </c>
      <c r="F29" s="200">
        <f>+C24</f>
        <v>0.21</v>
      </c>
      <c r="G29" s="201" t="s">
        <v>56</v>
      </c>
      <c r="H29" s="202">
        <f>+L11</f>
        <v>10298.822063971013</v>
      </c>
      <c r="I29" s="199" t="s">
        <v>57</v>
      </c>
      <c r="J29" s="200">
        <f>+C26</f>
        <v>0.39</v>
      </c>
      <c r="K29" s="201" t="s">
        <v>56</v>
      </c>
      <c r="L29" s="202">
        <f>+F11</f>
        <v>12146.216742822635</v>
      </c>
      <c r="M29" s="199" t="s">
        <v>58</v>
      </c>
      <c r="N29" s="195">
        <f>+B29*D29+F29*H29+J29*L29</f>
        <v>11518.263860263794</v>
      </c>
      <c r="O29" s="103"/>
      <c r="P29" s="149"/>
      <c r="Q29" s="144"/>
      <c r="R29" s="144"/>
      <c r="S29" s="144"/>
      <c r="T29" s="144"/>
      <c r="U29" s="144"/>
      <c r="V29" s="144"/>
      <c r="W29" s="144"/>
      <c r="X29" s="144"/>
      <c r="Y29" s="144"/>
      <c r="Z29" s="138"/>
    </row>
    <row r="30" spans="1:26" x14ac:dyDescent="0.25">
      <c r="A30" s="103"/>
      <c r="B30" s="152"/>
      <c r="C30" s="152"/>
      <c r="D30" s="152"/>
      <c r="E30" s="152"/>
      <c r="F30" s="152"/>
      <c r="G30" s="152"/>
      <c r="H30" s="156"/>
      <c r="I30" s="152"/>
      <c r="J30" s="152"/>
      <c r="K30" s="152"/>
      <c r="L30" s="152"/>
      <c r="M30" s="157"/>
      <c r="N30" s="103"/>
      <c r="O30" s="103"/>
      <c r="P30" s="148"/>
      <c r="Q30" s="144"/>
      <c r="R30" s="144"/>
      <c r="S30" s="144"/>
      <c r="T30" s="144"/>
      <c r="U30" s="144"/>
      <c r="V30" s="144"/>
      <c r="W30" s="144"/>
      <c r="X30" s="144"/>
      <c r="Y30" s="144"/>
      <c r="Z30" s="138"/>
    </row>
    <row r="31" spans="1:26" ht="28.5" customHeight="1" x14ac:dyDescent="0.25">
      <c r="A31" s="103"/>
      <c r="B31" s="247" t="s">
        <v>59</v>
      </c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103"/>
      <c r="P31" s="149"/>
      <c r="Q31" s="149"/>
      <c r="R31" s="149"/>
      <c r="S31" s="148"/>
      <c r="T31" s="148"/>
      <c r="U31" s="148"/>
      <c r="V31" s="148"/>
      <c r="W31" s="148"/>
      <c r="X31" s="148"/>
      <c r="Y31" s="148"/>
      <c r="Z31" s="138"/>
    </row>
    <row r="32" spans="1:26" x14ac:dyDescent="0.25">
      <c r="A32" s="103"/>
      <c r="B32" s="103"/>
      <c r="Q32" s="103"/>
      <c r="T32" s="99"/>
      <c r="U32" s="99"/>
      <c r="V32" s="99"/>
      <c r="W32" s="99"/>
      <c r="X32" s="99"/>
      <c r="Y32" s="99"/>
      <c r="Z32" s="138"/>
    </row>
    <row r="33" spans="1:26" x14ac:dyDescent="0.25">
      <c r="A33" s="103"/>
      <c r="D33" s="1"/>
      <c r="F33" s="1"/>
      <c r="Q33" s="103"/>
      <c r="T33" s="99"/>
      <c r="U33" s="99"/>
      <c r="V33" s="99"/>
      <c r="W33" s="99"/>
      <c r="X33" s="99"/>
      <c r="Y33" s="99"/>
      <c r="Z33" s="138"/>
    </row>
    <row r="34" spans="1:26" x14ac:dyDescent="0.25">
      <c r="D34" s="1"/>
      <c r="F34" s="1"/>
      <c r="H34" s="1"/>
      <c r="M34" s="32"/>
      <c r="Q34" s="103"/>
      <c r="Z34" s="99"/>
    </row>
    <row r="35" spans="1:26" x14ac:dyDescent="0.25">
      <c r="D35" s="32"/>
      <c r="F35" s="33"/>
      <c r="H35" s="31"/>
      <c r="I35" s="31"/>
      <c r="J35" s="31"/>
      <c r="K35" s="31"/>
      <c r="M35" s="32"/>
      <c r="Z35" s="99"/>
    </row>
    <row r="36" spans="1:26" x14ac:dyDescent="0.25">
      <c r="D36" s="32"/>
      <c r="F36" s="33"/>
      <c r="H36" s="31"/>
      <c r="I36" s="31"/>
      <c r="J36" s="31"/>
      <c r="K36" s="31"/>
      <c r="M36" s="32"/>
      <c r="P36" s="33"/>
    </row>
    <row r="37" spans="1:26" x14ac:dyDescent="0.25">
      <c r="D37" s="32"/>
      <c r="F37" s="33"/>
      <c r="H37" s="31"/>
      <c r="I37" s="31"/>
      <c r="J37" s="31"/>
      <c r="K37" s="31"/>
      <c r="M37" s="138"/>
      <c r="P37" s="139"/>
    </row>
    <row r="38" spans="1:26" x14ac:dyDescent="0.25">
      <c r="H38" s="138"/>
      <c r="I38" s="138"/>
      <c r="J38" s="138"/>
      <c r="K38" s="138"/>
      <c r="L38" s="138"/>
      <c r="M38" s="138"/>
      <c r="N38" s="138"/>
      <c r="P38" s="139"/>
    </row>
    <row r="39" spans="1:26" x14ac:dyDescent="0.25">
      <c r="H39" s="138"/>
      <c r="I39" s="138"/>
      <c r="J39" s="138"/>
      <c r="K39" s="138"/>
      <c r="L39" s="138"/>
      <c r="M39" s="138"/>
      <c r="N39" s="138"/>
      <c r="O39" s="138"/>
      <c r="P39" s="99"/>
      <c r="Q39" s="33"/>
    </row>
    <row r="40" spans="1:26" x14ac:dyDescent="0.25">
      <c r="H40" s="138"/>
      <c r="I40" s="138"/>
      <c r="J40" s="138"/>
      <c r="K40" s="138"/>
      <c r="L40" s="138"/>
      <c r="M40" s="138"/>
      <c r="N40" s="138"/>
      <c r="O40" s="138"/>
      <c r="P40" s="99"/>
      <c r="Q40" s="139"/>
    </row>
    <row r="41" spans="1:26" x14ac:dyDescent="0.25">
      <c r="H41" s="138"/>
      <c r="I41" s="138"/>
      <c r="J41" s="138"/>
      <c r="K41" s="138"/>
      <c r="L41" s="138"/>
      <c r="M41" s="138"/>
      <c r="N41" s="138"/>
      <c r="O41" s="138"/>
      <c r="P41" s="99"/>
      <c r="Q41" s="139"/>
    </row>
    <row r="42" spans="1:26" x14ac:dyDescent="0.25">
      <c r="H42" s="138"/>
      <c r="I42" s="138"/>
      <c r="J42" s="138"/>
      <c r="K42" s="138"/>
      <c r="L42" s="138"/>
      <c r="M42" s="138"/>
      <c r="N42" s="138"/>
      <c r="O42" s="138"/>
      <c r="P42" s="99"/>
      <c r="Q42" s="99"/>
    </row>
    <row r="43" spans="1:26" x14ac:dyDescent="0.25">
      <c r="H43" s="138"/>
      <c r="I43" s="138"/>
      <c r="J43" s="138"/>
      <c r="K43" s="138"/>
      <c r="L43" s="138"/>
      <c r="M43" s="138"/>
      <c r="N43" s="138"/>
      <c r="O43" s="138"/>
      <c r="P43" s="99"/>
      <c r="Q43" s="99"/>
    </row>
    <row r="44" spans="1:26" x14ac:dyDescent="0.25">
      <c r="H44" s="138"/>
      <c r="I44" s="138"/>
      <c r="J44" s="138"/>
      <c r="K44" s="138"/>
      <c r="L44" s="138"/>
      <c r="M44" s="138"/>
      <c r="N44" s="138"/>
      <c r="O44" s="138"/>
      <c r="P44" s="99"/>
      <c r="Q44" s="99"/>
    </row>
    <row r="45" spans="1:26" x14ac:dyDescent="0.25">
      <c r="H45" s="138"/>
      <c r="I45" s="138"/>
      <c r="J45" s="138"/>
      <c r="K45" s="138"/>
      <c r="L45" s="138"/>
      <c r="M45" s="138"/>
      <c r="N45" s="138"/>
      <c r="O45" s="138"/>
      <c r="P45" s="99"/>
      <c r="Q45" s="99"/>
    </row>
    <row r="46" spans="1:26" x14ac:dyDescent="0.25">
      <c r="H46" s="138"/>
      <c r="I46" s="138"/>
      <c r="J46" s="138"/>
      <c r="K46" s="138"/>
      <c r="L46" s="138"/>
      <c r="M46" s="138"/>
      <c r="N46" s="138"/>
      <c r="O46" s="138"/>
      <c r="P46" s="99"/>
      <c r="Q46" s="99"/>
    </row>
    <row r="47" spans="1:26" x14ac:dyDescent="0.25">
      <c r="H47" s="138"/>
      <c r="I47" s="138"/>
      <c r="J47" s="138"/>
      <c r="K47" s="138"/>
      <c r="L47" s="138"/>
      <c r="M47" s="138"/>
      <c r="N47" s="138"/>
      <c r="O47" s="138"/>
      <c r="P47" s="99"/>
      <c r="Q47" s="99"/>
    </row>
    <row r="48" spans="1:26" x14ac:dyDescent="0.25">
      <c r="H48" s="138"/>
      <c r="I48" s="138"/>
      <c r="J48" s="138"/>
      <c r="K48" s="138"/>
      <c r="L48" s="138"/>
      <c r="M48" s="138"/>
      <c r="N48" s="138"/>
      <c r="O48" s="138"/>
      <c r="P48" s="99"/>
      <c r="Q48" s="99"/>
    </row>
    <row r="49" spans="8:17" x14ac:dyDescent="0.25">
      <c r="H49" s="138"/>
      <c r="I49" s="138"/>
      <c r="J49" s="138"/>
      <c r="K49" s="138"/>
      <c r="L49" s="138"/>
      <c r="M49" s="138"/>
      <c r="N49" s="138"/>
      <c r="O49" s="138"/>
      <c r="P49" s="99"/>
      <c r="Q49" s="99"/>
    </row>
    <row r="50" spans="8:17" x14ac:dyDescent="0.25">
      <c r="H50" s="138"/>
      <c r="I50" s="138"/>
      <c r="J50" s="138"/>
      <c r="K50" s="138"/>
      <c r="L50" s="138"/>
      <c r="M50" s="138"/>
      <c r="N50" s="138"/>
      <c r="O50" s="138"/>
      <c r="P50" s="99"/>
      <c r="Q50" s="99"/>
    </row>
    <row r="51" spans="8:17" x14ac:dyDescent="0.25">
      <c r="H51" s="138"/>
      <c r="I51" s="138"/>
      <c r="J51" s="138"/>
      <c r="K51" s="138"/>
      <c r="L51" s="138"/>
      <c r="M51" s="138"/>
      <c r="N51" s="138"/>
      <c r="O51" s="138"/>
      <c r="P51" s="99"/>
      <c r="Q51" s="99"/>
    </row>
    <row r="52" spans="8:17" x14ac:dyDescent="0.25">
      <c r="H52" s="138"/>
      <c r="I52" s="138"/>
      <c r="J52" s="138"/>
      <c r="K52" s="138"/>
      <c r="L52" s="138"/>
      <c r="M52" s="138"/>
      <c r="N52" s="138"/>
      <c r="O52" s="138"/>
      <c r="P52" s="99"/>
      <c r="Q52" s="99"/>
    </row>
    <row r="53" spans="8:17" x14ac:dyDescent="0.25">
      <c r="H53" s="138"/>
      <c r="I53" s="138"/>
      <c r="J53" s="138"/>
      <c r="K53" s="138"/>
      <c r="L53" s="138"/>
      <c r="M53" s="99"/>
      <c r="N53" s="138"/>
      <c r="O53" s="138"/>
      <c r="P53" s="99"/>
      <c r="Q53" s="99"/>
    </row>
    <row r="54" spans="8:17" x14ac:dyDescent="0.25">
      <c r="H54" s="99"/>
      <c r="I54" s="99"/>
      <c r="J54" s="99"/>
      <c r="K54" s="99"/>
      <c r="L54" s="99"/>
      <c r="N54" s="151"/>
      <c r="O54" s="138"/>
      <c r="Q54" s="99"/>
    </row>
    <row r="55" spans="8:17" x14ac:dyDescent="0.25">
      <c r="O55" s="99"/>
      <c r="Q55" s="99"/>
    </row>
    <row r="56" spans="8:17" x14ac:dyDescent="0.25">
      <c r="Q56" s="99"/>
    </row>
  </sheetData>
  <mergeCells count="11">
    <mergeCell ref="B31:N31"/>
    <mergeCell ref="B28:N28"/>
    <mergeCell ref="E7:F7"/>
    <mergeCell ref="H7:I7"/>
    <mergeCell ref="K7:L7"/>
    <mergeCell ref="B2:N2"/>
    <mergeCell ref="B3:N3"/>
    <mergeCell ref="B4:N4"/>
    <mergeCell ref="M12:N12"/>
    <mergeCell ref="M9:N9"/>
    <mergeCell ref="M10:N10"/>
  </mergeCells>
  <pageMargins left="0.7" right="0.7" top="0.75" bottom="0.75" header="0.3" footer="0.3"/>
  <pageSetup paperSize="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4A39CB-ABB4-493A-8DE1-0B1931F19A2C}">
          <x14:formula1>
            <xm:f>lookups!$F$3:$F$23</xm:f>
          </x14:formula1>
          <xm:sqref>H8 K8</xm:sqref>
        </x14:dataValidation>
        <x14:dataValidation type="list" allowBlank="1" showInputMessage="1" showErrorMessage="1" xr:uid="{596635EA-1639-4AB0-BBCD-3971C13A6976}">
          <x14:formula1>
            <xm:f>lookups!$H$3:$H$13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272FA-3393-41B8-BD0E-43FCAEEA2D01}">
  <dimension ref="B2:J23"/>
  <sheetViews>
    <sheetView workbookViewId="0">
      <selection activeCell="K25" sqref="K25"/>
    </sheetView>
  </sheetViews>
  <sheetFormatPr defaultColWidth="8.85546875" defaultRowHeight="15" x14ac:dyDescent="0.25"/>
  <cols>
    <col min="2" max="2" width="15.42578125" customWidth="1"/>
    <col min="4" max="4" width="13.140625" customWidth="1"/>
    <col min="5" max="5" width="8" bestFit="1" customWidth="1"/>
    <col min="6" max="6" width="11.42578125" bestFit="1" customWidth="1"/>
    <col min="8" max="8" width="9.28515625" bestFit="1" customWidth="1"/>
    <col min="10" max="10" width="11" customWidth="1"/>
  </cols>
  <sheetData>
    <row r="2" spans="2:10" x14ac:dyDescent="0.25">
      <c r="B2" t="s">
        <v>60</v>
      </c>
      <c r="D2" t="s">
        <v>61</v>
      </c>
      <c r="F2" t="s">
        <v>62</v>
      </c>
      <c r="H2" t="s">
        <v>63</v>
      </c>
      <c r="J2" t="s">
        <v>64</v>
      </c>
    </row>
    <row r="3" spans="2:10" x14ac:dyDescent="0.25">
      <c r="B3">
        <v>1</v>
      </c>
      <c r="D3" s="34">
        <v>0</v>
      </c>
      <c r="F3" s="34">
        <v>0</v>
      </c>
      <c r="H3" s="32">
        <v>300</v>
      </c>
      <c r="J3" t="s">
        <v>65</v>
      </c>
    </row>
    <row r="4" spans="2:10" x14ac:dyDescent="0.25">
      <c r="B4">
        <v>2</v>
      </c>
      <c r="D4" s="34">
        <v>0.25</v>
      </c>
      <c r="F4" s="34">
        <v>0.05</v>
      </c>
      <c r="H4" s="32">
        <v>350</v>
      </c>
      <c r="J4" t="s">
        <v>66</v>
      </c>
    </row>
    <row r="5" spans="2:10" x14ac:dyDescent="0.25">
      <c r="B5">
        <v>3</v>
      </c>
      <c r="D5" s="34">
        <v>0.5</v>
      </c>
      <c r="F5" s="34">
        <v>0.1</v>
      </c>
      <c r="H5" s="32">
        <v>400</v>
      </c>
      <c r="J5" t="s">
        <v>7</v>
      </c>
    </row>
    <row r="6" spans="2:10" x14ac:dyDescent="0.25">
      <c r="D6" s="34">
        <v>0.75</v>
      </c>
      <c r="F6" s="34">
        <v>0.15</v>
      </c>
      <c r="H6" s="32">
        <v>450</v>
      </c>
    </row>
    <row r="7" spans="2:10" x14ac:dyDescent="0.25">
      <c r="D7" s="34">
        <v>1</v>
      </c>
      <c r="F7" s="34">
        <v>0.2</v>
      </c>
      <c r="H7" s="32">
        <v>500</v>
      </c>
    </row>
    <row r="8" spans="2:10" x14ac:dyDescent="0.25">
      <c r="D8" s="34">
        <v>1.25</v>
      </c>
      <c r="F8" s="34">
        <v>0.25</v>
      </c>
      <c r="H8" s="32">
        <v>550</v>
      </c>
    </row>
    <row r="9" spans="2:10" x14ac:dyDescent="0.25">
      <c r="D9" s="34">
        <v>1.5</v>
      </c>
      <c r="F9" s="34">
        <v>0.3</v>
      </c>
      <c r="H9" s="32">
        <v>600</v>
      </c>
    </row>
    <row r="10" spans="2:10" x14ac:dyDescent="0.25">
      <c r="D10" s="34">
        <v>1.75</v>
      </c>
      <c r="F10" s="34">
        <v>0.35</v>
      </c>
      <c r="H10" s="32">
        <v>650</v>
      </c>
    </row>
    <row r="11" spans="2:10" x14ac:dyDescent="0.25">
      <c r="D11" s="34">
        <v>2</v>
      </c>
      <c r="F11" s="34">
        <v>0.4</v>
      </c>
      <c r="H11" s="32">
        <v>700</v>
      </c>
    </row>
    <row r="12" spans="2:10" x14ac:dyDescent="0.25">
      <c r="D12" s="34">
        <v>2.25</v>
      </c>
      <c r="F12" s="34">
        <v>0.45</v>
      </c>
      <c r="H12" s="32">
        <v>750</v>
      </c>
    </row>
    <row r="13" spans="2:10" x14ac:dyDescent="0.25">
      <c r="D13" s="34">
        <v>2.5</v>
      </c>
      <c r="F13" s="34">
        <v>0.5</v>
      </c>
      <c r="H13" s="32">
        <v>800</v>
      </c>
    </row>
    <row r="14" spans="2:10" x14ac:dyDescent="0.25">
      <c r="D14" s="34">
        <v>2.75</v>
      </c>
      <c r="F14" s="34">
        <v>0.55000000000000004</v>
      </c>
    </row>
    <row r="15" spans="2:10" x14ac:dyDescent="0.25">
      <c r="D15" s="34">
        <v>3</v>
      </c>
      <c r="F15" s="34">
        <v>0.6</v>
      </c>
    </row>
    <row r="16" spans="2:10" x14ac:dyDescent="0.25">
      <c r="F16" s="34">
        <v>0.65</v>
      </c>
    </row>
    <row r="17" spans="6:6" x14ac:dyDescent="0.25">
      <c r="F17" s="34">
        <v>0.7</v>
      </c>
    </row>
    <row r="18" spans="6:6" x14ac:dyDescent="0.25">
      <c r="F18" s="34">
        <v>0.75</v>
      </c>
    </row>
    <row r="19" spans="6:6" x14ac:dyDescent="0.25">
      <c r="F19" s="34">
        <v>0.8</v>
      </c>
    </row>
    <row r="20" spans="6:6" x14ac:dyDescent="0.25">
      <c r="F20" s="34">
        <v>0.85</v>
      </c>
    </row>
    <row r="21" spans="6:6" x14ac:dyDescent="0.25">
      <c r="F21" s="34">
        <v>0.9</v>
      </c>
    </row>
    <row r="22" spans="6:6" x14ac:dyDescent="0.25">
      <c r="F22" s="34">
        <v>0.95</v>
      </c>
    </row>
    <row r="23" spans="6:6" x14ac:dyDescent="0.25">
      <c r="F23" s="34">
        <v>1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5DFC-C886-4CD8-B79B-381CA6AE3275}">
  <dimension ref="B3:F31"/>
  <sheetViews>
    <sheetView topLeftCell="B1" workbookViewId="0">
      <selection activeCell="K25" sqref="K25"/>
    </sheetView>
  </sheetViews>
  <sheetFormatPr defaultColWidth="8.85546875" defaultRowHeight="15" x14ac:dyDescent="0.25"/>
  <sheetData>
    <row r="3" spans="2:3" x14ac:dyDescent="0.25">
      <c r="B3" t="s">
        <v>67</v>
      </c>
    </row>
    <row r="4" spans="2:3" x14ac:dyDescent="0.25">
      <c r="C4" t="s">
        <v>68</v>
      </c>
    </row>
    <row r="6" spans="2:3" x14ac:dyDescent="0.25">
      <c r="B6" t="s">
        <v>69</v>
      </c>
    </row>
    <row r="7" spans="2:3" x14ac:dyDescent="0.25">
      <c r="C7" t="s">
        <v>70</v>
      </c>
    </row>
    <row r="8" spans="2:3" x14ac:dyDescent="0.25">
      <c r="C8" t="s">
        <v>71</v>
      </c>
    </row>
    <row r="9" spans="2:3" x14ac:dyDescent="0.25">
      <c r="C9" t="s">
        <v>72</v>
      </c>
    </row>
    <row r="10" spans="2:3" x14ac:dyDescent="0.25">
      <c r="C10" t="s">
        <v>73</v>
      </c>
    </row>
    <row r="11" spans="2:3" x14ac:dyDescent="0.25">
      <c r="C11" t="s">
        <v>74</v>
      </c>
    </row>
    <row r="12" spans="2:3" x14ac:dyDescent="0.25">
      <c r="C12" t="s">
        <v>75</v>
      </c>
    </row>
    <row r="14" spans="2:3" x14ac:dyDescent="0.25">
      <c r="B14" t="s">
        <v>76</v>
      </c>
    </row>
    <row r="15" spans="2:3" x14ac:dyDescent="0.25">
      <c r="C15" t="s">
        <v>77</v>
      </c>
    </row>
    <row r="16" spans="2:3" x14ac:dyDescent="0.25">
      <c r="C16" t="s">
        <v>78</v>
      </c>
    </row>
    <row r="17" spans="3:6" x14ac:dyDescent="0.25">
      <c r="C17" t="s">
        <v>79</v>
      </c>
    </row>
    <row r="18" spans="3:6" x14ac:dyDescent="0.25">
      <c r="C18" t="s">
        <v>80</v>
      </c>
    </row>
    <row r="19" spans="3:6" x14ac:dyDescent="0.25">
      <c r="C19" t="s">
        <v>81</v>
      </c>
    </row>
    <row r="20" spans="3:6" x14ac:dyDescent="0.25">
      <c r="C20" t="s">
        <v>82</v>
      </c>
    </row>
    <row r="21" spans="3:6" x14ac:dyDescent="0.25">
      <c r="C21" t="s">
        <v>83</v>
      </c>
    </row>
    <row r="22" spans="3:6" x14ac:dyDescent="0.25">
      <c r="C22" t="s">
        <v>84</v>
      </c>
    </row>
    <row r="23" spans="3:6" x14ac:dyDescent="0.25">
      <c r="C23" t="s">
        <v>85</v>
      </c>
    </row>
    <row r="24" spans="3:6" x14ac:dyDescent="0.25">
      <c r="C24" s="36" t="s">
        <v>86</v>
      </c>
    </row>
    <row r="25" spans="3:6" x14ac:dyDescent="0.25">
      <c r="C25" t="s">
        <v>87</v>
      </c>
    </row>
    <row r="26" spans="3:6" x14ac:dyDescent="0.25">
      <c r="C26" t="s">
        <v>88</v>
      </c>
    </row>
    <row r="27" spans="3:6" x14ac:dyDescent="0.25">
      <c r="C27" t="s">
        <v>89</v>
      </c>
    </row>
    <row r="28" spans="3:6" x14ac:dyDescent="0.25">
      <c r="C28" t="s">
        <v>90</v>
      </c>
    </row>
    <row r="29" spans="3:6" x14ac:dyDescent="0.25">
      <c r="C29" t="s">
        <v>91</v>
      </c>
    </row>
    <row r="30" spans="3:6" x14ac:dyDescent="0.25">
      <c r="C30" t="s">
        <v>92</v>
      </c>
      <c r="F30" t="s">
        <v>93</v>
      </c>
    </row>
    <row r="31" spans="3:6" x14ac:dyDescent="0.25">
      <c r="F31" t="s">
        <v>94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08D1C-8DB6-44DC-8B03-31DB1B5824A8}">
  <sheetPr>
    <pageSetUpPr fitToPage="1"/>
  </sheetPr>
  <dimension ref="A1:L431"/>
  <sheetViews>
    <sheetView showGridLines="0" zoomScaleNormal="100" workbookViewId="0">
      <pane ySplit="3" topLeftCell="A122" activePane="bottomLeft" state="frozen"/>
      <selection activeCell="K25" sqref="K25"/>
      <selection pane="bottomLeft" activeCell="K25" sqref="K25"/>
    </sheetView>
  </sheetViews>
  <sheetFormatPr defaultColWidth="9.28515625" defaultRowHeight="15" x14ac:dyDescent="0.25"/>
  <cols>
    <col min="1" max="1" width="9.28515625" style="40"/>
    <col min="2" max="2" width="76.42578125" style="37" customWidth="1"/>
    <col min="3" max="3" width="6.28515625" style="37" customWidth="1"/>
    <col min="4" max="4" width="5.28515625" style="37" customWidth="1"/>
    <col min="5" max="5" width="13.7109375" style="37" customWidth="1"/>
    <col min="6" max="6" width="13.42578125" style="37" customWidth="1"/>
    <col min="7" max="7" width="12.28515625" style="41" customWidth="1"/>
    <col min="8" max="8" width="12" style="40" customWidth="1"/>
    <col min="9" max="9" width="9.28515625" style="40" customWidth="1"/>
    <col min="10" max="10" width="13.7109375" style="40" customWidth="1"/>
    <col min="11" max="11" width="12" style="39" customWidth="1"/>
    <col min="12" max="12" width="24.42578125" style="38" customWidth="1"/>
    <col min="13" max="16384" width="9.28515625" style="37"/>
  </cols>
  <sheetData>
    <row r="1" spans="1:12" ht="15" customHeight="1" x14ac:dyDescent="0.2">
      <c r="B1" s="80" t="s">
        <v>95</v>
      </c>
      <c r="K1" s="79"/>
    </row>
    <row r="2" spans="1:12" s="73" customFormat="1" ht="12.75" x14ac:dyDescent="0.25">
      <c r="A2" s="76" t="s">
        <v>96</v>
      </c>
      <c r="B2" s="76" t="s">
        <v>97</v>
      </c>
      <c r="C2" s="76" t="s">
        <v>98</v>
      </c>
      <c r="D2" s="76" t="s">
        <v>99</v>
      </c>
      <c r="E2" s="76" t="s">
        <v>100</v>
      </c>
      <c r="F2" s="76" t="s">
        <v>101</v>
      </c>
      <c r="G2" s="76" t="s">
        <v>102</v>
      </c>
      <c r="H2" s="73" t="s">
        <v>103</v>
      </c>
      <c r="I2" s="76" t="s">
        <v>104</v>
      </c>
      <c r="J2" s="76" t="s">
        <v>105</v>
      </c>
      <c r="K2" s="78" t="s">
        <v>106</v>
      </c>
      <c r="L2" s="77" t="s">
        <v>107</v>
      </c>
    </row>
    <row r="3" spans="1:12" s="73" customFormat="1" ht="64.5" customHeight="1" x14ac:dyDescent="0.25">
      <c r="A3" s="76"/>
      <c r="B3" s="76"/>
      <c r="C3" s="73" t="s">
        <v>108</v>
      </c>
      <c r="D3" s="76" t="s">
        <v>108</v>
      </c>
      <c r="E3" s="251" t="s">
        <v>109</v>
      </c>
      <c r="F3" s="252"/>
      <c r="G3" s="73" t="s">
        <v>110</v>
      </c>
      <c r="I3" s="76"/>
      <c r="J3" s="76"/>
      <c r="K3" s="75"/>
      <c r="L3" s="74"/>
    </row>
    <row r="4" spans="1:12" ht="12.75" x14ac:dyDescent="0.25">
      <c r="A4" s="45" t="s">
        <v>111</v>
      </c>
      <c r="B4" s="44" t="s">
        <v>112</v>
      </c>
      <c r="E4" s="37" t="s">
        <v>113</v>
      </c>
      <c r="F4" s="44" t="s">
        <v>114</v>
      </c>
      <c r="G4" s="43"/>
      <c r="K4" s="42">
        <v>25.25</v>
      </c>
    </row>
    <row r="5" spans="1:12" ht="12.75" x14ac:dyDescent="0.25">
      <c r="A5" s="45" t="s">
        <v>115</v>
      </c>
      <c r="B5" s="44" t="s">
        <v>116</v>
      </c>
      <c r="E5" s="37" t="s">
        <v>117</v>
      </c>
      <c r="F5" s="44" t="s">
        <v>118</v>
      </c>
      <c r="G5" s="43"/>
      <c r="K5" s="42">
        <v>14.14</v>
      </c>
    </row>
    <row r="6" spans="1:12" ht="25.5" x14ac:dyDescent="0.25">
      <c r="A6" s="45" t="s">
        <v>119</v>
      </c>
      <c r="B6" s="44" t="s">
        <v>120</v>
      </c>
      <c r="D6" s="44">
        <v>2</v>
      </c>
      <c r="E6" s="37" t="s">
        <v>113</v>
      </c>
      <c r="F6" s="44" t="s">
        <v>114</v>
      </c>
      <c r="K6" s="42">
        <v>30.3</v>
      </c>
      <c r="L6" s="55"/>
    </row>
    <row r="7" spans="1:12" ht="12.75" x14ac:dyDescent="0.25">
      <c r="A7" s="45" t="s">
        <v>121</v>
      </c>
      <c r="B7" s="44" t="s">
        <v>122</v>
      </c>
      <c r="C7" s="37">
        <v>3</v>
      </c>
      <c r="E7" s="37" t="s">
        <v>113</v>
      </c>
      <c r="F7" s="37" t="s">
        <v>123</v>
      </c>
      <c r="K7" s="42">
        <v>30.3</v>
      </c>
      <c r="L7" s="55"/>
    </row>
    <row r="8" spans="1:12" ht="25.5" x14ac:dyDescent="0.25">
      <c r="A8" s="45" t="s">
        <v>124</v>
      </c>
      <c r="B8" s="44" t="s">
        <v>125</v>
      </c>
      <c r="E8" s="37" t="s">
        <v>126</v>
      </c>
      <c r="F8" s="37" t="s">
        <v>127</v>
      </c>
      <c r="G8" s="43" t="s">
        <v>128</v>
      </c>
      <c r="K8" s="42">
        <f>SUM(I8*1.01)</f>
        <v>0</v>
      </c>
    </row>
    <row r="9" spans="1:12" ht="12.75" x14ac:dyDescent="0.25">
      <c r="A9" s="45" t="s">
        <v>129</v>
      </c>
      <c r="B9" s="71" t="s">
        <v>130</v>
      </c>
      <c r="C9" s="44">
        <v>12</v>
      </c>
      <c r="E9" s="44" t="s">
        <v>113</v>
      </c>
      <c r="F9" s="44" t="s">
        <v>131</v>
      </c>
      <c r="G9" s="43"/>
      <c r="K9" s="42">
        <v>50.5</v>
      </c>
    </row>
    <row r="10" spans="1:12" ht="12.75" x14ac:dyDescent="0.25">
      <c r="A10" s="45" t="s">
        <v>132</v>
      </c>
      <c r="B10" s="44" t="s">
        <v>133</v>
      </c>
      <c r="E10" s="44" t="s">
        <v>126</v>
      </c>
      <c r="F10" s="44" t="s">
        <v>114</v>
      </c>
      <c r="G10" s="43"/>
      <c r="K10" s="42">
        <v>8.08</v>
      </c>
    </row>
    <row r="11" spans="1:12" ht="12.75" x14ac:dyDescent="0.25">
      <c r="A11" s="45" t="s">
        <v>134</v>
      </c>
      <c r="B11" s="44" t="s">
        <v>135</v>
      </c>
      <c r="E11" s="44" t="s">
        <v>126</v>
      </c>
      <c r="F11" s="44" t="s">
        <v>114</v>
      </c>
      <c r="G11" s="43"/>
      <c r="K11" s="42">
        <v>5.05</v>
      </c>
    </row>
    <row r="12" spans="1:12" ht="12.75" x14ac:dyDescent="0.25">
      <c r="A12" s="45" t="s">
        <v>136</v>
      </c>
      <c r="B12" s="71" t="s">
        <v>137</v>
      </c>
      <c r="E12" s="44" t="s">
        <v>113</v>
      </c>
      <c r="F12" s="44" t="s">
        <v>131</v>
      </c>
      <c r="G12" s="43"/>
      <c r="J12" s="45" t="s">
        <v>138</v>
      </c>
      <c r="K12" s="42">
        <v>15.15</v>
      </c>
    </row>
    <row r="13" spans="1:12" ht="25.5" x14ac:dyDescent="0.25">
      <c r="A13" s="45" t="s">
        <v>139</v>
      </c>
      <c r="B13" s="44" t="s">
        <v>140</v>
      </c>
      <c r="E13" s="44" t="s">
        <v>117</v>
      </c>
      <c r="F13" s="44" t="s">
        <v>141</v>
      </c>
      <c r="G13" s="43"/>
      <c r="K13" s="42">
        <v>25.25</v>
      </c>
    </row>
    <row r="14" spans="1:12" ht="12.75" x14ac:dyDescent="0.25">
      <c r="A14" s="45" t="s">
        <v>142</v>
      </c>
      <c r="B14" s="44" t="s">
        <v>143</v>
      </c>
      <c r="E14" s="44" t="s">
        <v>117</v>
      </c>
      <c r="F14" s="44" t="s">
        <v>141</v>
      </c>
      <c r="G14" s="43"/>
      <c r="K14" s="42">
        <v>12.120000000000001</v>
      </c>
      <c r="L14" s="41"/>
    </row>
    <row r="15" spans="1:12" ht="12.75" x14ac:dyDescent="0.25">
      <c r="A15" s="45" t="s">
        <v>144</v>
      </c>
      <c r="B15" s="44" t="s">
        <v>145</v>
      </c>
      <c r="C15" s="44">
        <v>2</v>
      </c>
      <c r="E15" s="44" t="s">
        <v>126</v>
      </c>
      <c r="F15" s="44" t="s">
        <v>127</v>
      </c>
      <c r="G15" s="43"/>
      <c r="K15" s="42">
        <v>8.08</v>
      </c>
    </row>
    <row r="16" spans="1:12" ht="12.75" x14ac:dyDescent="0.25">
      <c r="A16" s="45" t="s">
        <v>146</v>
      </c>
      <c r="B16" s="44" t="s">
        <v>147</v>
      </c>
      <c r="C16" s="44">
        <v>2</v>
      </c>
      <c r="E16" s="44" t="s">
        <v>148</v>
      </c>
      <c r="F16" s="44" t="s">
        <v>127</v>
      </c>
      <c r="G16" s="43"/>
      <c r="K16" s="42">
        <v>14.14</v>
      </c>
    </row>
    <row r="17" spans="1:12" ht="12.75" x14ac:dyDescent="0.25">
      <c r="A17" s="45" t="s">
        <v>149</v>
      </c>
      <c r="B17" s="44" t="s">
        <v>150</v>
      </c>
      <c r="C17" s="37">
        <v>2</v>
      </c>
      <c r="E17" s="44" t="s">
        <v>148</v>
      </c>
      <c r="F17" s="44" t="s">
        <v>127</v>
      </c>
      <c r="K17" s="42">
        <v>20.2</v>
      </c>
      <c r="L17" s="55"/>
    </row>
    <row r="18" spans="1:12" ht="12.75" x14ac:dyDescent="0.25">
      <c r="A18" s="45" t="s">
        <v>151</v>
      </c>
      <c r="B18" s="44" t="s">
        <v>152</v>
      </c>
      <c r="C18" s="44">
        <v>2</v>
      </c>
      <c r="E18" s="44" t="s">
        <v>148</v>
      </c>
      <c r="F18" s="44" t="s">
        <v>127</v>
      </c>
      <c r="G18" s="43"/>
      <c r="K18" s="42">
        <v>24.240000000000002</v>
      </c>
    </row>
    <row r="19" spans="1:12" ht="12.75" x14ac:dyDescent="0.25">
      <c r="A19" s="45" t="s">
        <v>153</v>
      </c>
      <c r="B19" s="44" t="s">
        <v>154</v>
      </c>
      <c r="E19" s="44" t="s">
        <v>117</v>
      </c>
      <c r="F19" s="44" t="s">
        <v>141</v>
      </c>
      <c r="G19" s="43"/>
      <c r="K19" s="42">
        <v>41.410000000000004</v>
      </c>
    </row>
    <row r="20" spans="1:12" ht="12.75" x14ac:dyDescent="0.25">
      <c r="A20" s="45" t="s">
        <v>155</v>
      </c>
      <c r="B20" s="44" t="s">
        <v>156</v>
      </c>
      <c r="C20" s="57"/>
      <c r="E20" s="44" t="s">
        <v>117</v>
      </c>
      <c r="F20" s="44" t="s">
        <v>123</v>
      </c>
      <c r="G20" s="43"/>
      <c r="K20" s="42">
        <v>175.74</v>
      </c>
    </row>
    <row r="21" spans="1:12" ht="12.75" x14ac:dyDescent="0.25">
      <c r="A21" s="45" t="s">
        <v>157</v>
      </c>
      <c r="B21" s="44" t="s">
        <v>158</v>
      </c>
      <c r="E21" s="44" t="s">
        <v>117</v>
      </c>
      <c r="F21" s="44" t="s">
        <v>127</v>
      </c>
      <c r="G21" s="43" t="s">
        <v>128</v>
      </c>
      <c r="K21" s="42">
        <v>29.29</v>
      </c>
    </row>
    <row r="22" spans="1:12" ht="12.75" x14ac:dyDescent="0.25">
      <c r="A22" s="45" t="s">
        <v>159</v>
      </c>
      <c r="B22" s="44" t="s">
        <v>160</v>
      </c>
      <c r="C22" s="44">
        <v>2</v>
      </c>
      <c r="E22" s="44" t="s">
        <v>113</v>
      </c>
      <c r="F22" s="44" t="s">
        <v>131</v>
      </c>
      <c r="G22" s="72"/>
      <c r="K22" s="42">
        <v>35.35</v>
      </c>
    </row>
    <row r="23" spans="1:12" ht="30" x14ac:dyDescent="0.25">
      <c r="A23" s="45" t="s">
        <v>161</v>
      </c>
      <c r="B23" s="44" t="s">
        <v>162</v>
      </c>
      <c r="C23" s="57"/>
      <c r="E23" s="44" t="s">
        <v>113</v>
      </c>
      <c r="F23" s="44" t="s">
        <v>131</v>
      </c>
      <c r="G23" s="43"/>
      <c r="K23" s="42">
        <v>55.55</v>
      </c>
    </row>
    <row r="24" spans="1:12" ht="30" x14ac:dyDescent="0.25">
      <c r="A24" s="45" t="s">
        <v>163</v>
      </c>
      <c r="B24" s="44" t="s">
        <v>164</v>
      </c>
      <c r="C24" s="57"/>
      <c r="E24" s="44" t="s">
        <v>117</v>
      </c>
      <c r="F24" s="44" t="s">
        <v>114</v>
      </c>
      <c r="G24" s="43"/>
      <c r="K24" s="42">
        <v>12.120000000000001</v>
      </c>
    </row>
    <row r="25" spans="1:12" ht="25.5" x14ac:dyDescent="0.25">
      <c r="A25" s="45" t="s">
        <v>165</v>
      </c>
      <c r="B25" s="44" t="s">
        <v>166</v>
      </c>
      <c r="C25" s="58"/>
      <c r="E25" s="44"/>
      <c r="F25" s="44"/>
      <c r="G25" s="43"/>
      <c r="H25" s="40" t="s">
        <v>167</v>
      </c>
      <c r="K25" s="42">
        <v>281.79000000000002</v>
      </c>
      <c r="L25" s="41"/>
    </row>
    <row r="26" spans="1:12" ht="25.5" x14ac:dyDescent="0.25">
      <c r="A26" s="45" t="s">
        <v>168</v>
      </c>
      <c r="B26" s="44" t="s">
        <v>169</v>
      </c>
      <c r="C26" s="58"/>
      <c r="E26" s="44"/>
      <c r="F26" s="44"/>
      <c r="G26" s="43"/>
      <c r="H26" s="40" t="s">
        <v>167</v>
      </c>
      <c r="K26" s="42">
        <v>281.79000000000002</v>
      </c>
      <c r="L26" s="41"/>
    </row>
    <row r="27" spans="1:12" ht="25.5" x14ac:dyDescent="0.25">
      <c r="A27" s="45" t="s">
        <v>170</v>
      </c>
      <c r="B27" s="44" t="s">
        <v>171</v>
      </c>
      <c r="C27" s="58"/>
      <c r="E27" s="44"/>
      <c r="F27" s="44"/>
      <c r="G27" s="43"/>
      <c r="H27" s="40" t="s">
        <v>167</v>
      </c>
      <c r="K27" s="42">
        <v>281.79000000000002</v>
      </c>
      <c r="L27" s="41"/>
    </row>
    <row r="28" spans="1:12" s="70" customFormat="1" ht="25.5" x14ac:dyDescent="0.25">
      <c r="A28" s="40" t="s">
        <v>172</v>
      </c>
      <c r="B28" s="50" t="s">
        <v>173</v>
      </c>
      <c r="E28" s="57"/>
      <c r="F28" s="57"/>
      <c r="G28" s="41"/>
      <c r="H28" s="41" t="s">
        <v>167</v>
      </c>
      <c r="I28" s="38"/>
      <c r="J28" s="38"/>
      <c r="K28" s="42">
        <v>281.79000000000002</v>
      </c>
      <c r="L28" s="49"/>
    </row>
    <row r="29" spans="1:12" s="50" customFormat="1" ht="25.5" x14ac:dyDescent="0.25">
      <c r="A29" s="40" t="s">
        <v>174</v>
      </c>
      <c r="B29" s="50" t="s">
        <v>175</v>
      </c>
      <c r="E29" s="58"/>
      <c r="F29" s="58"/>
      <c r="G29" s="41"/>
      <c r="H29" s="41" t="s">
        <v>167</v>
      </c>
      <c r="I29" s="41"/>
      <c r="J29" s="41"/>
      <c r="K29" s="42">
        <v>281.79000000000002</v>
      </c>
      <c r="L29" s="40"/>
    </row>
    <row r="30" spans="1:12" ht="12.75" x14ac:dyDescent="0.25">
      <c r="A30" s="45" t="s">
        <v>176</v>
      </c>
      <c r="B30" s="44" t="s">
        <v>177</v>
      </c>
      <c r="C30" s="44">
        <v>5</v>
      </c>
      <c r="E30" s="44" t="s">
        <v>113</v>
      </c>
      <c r="F30" s="44" t="s">
        <v>127</v>
      </c>
      <c r="G30" s="43"/>
      <c r="K30" s="42">
        <v>34.340000000000003</v>
      </c>
    </row>
    <row r="31" spans="1:12" ht="38.25" x14ac:dyDescent="0.25">
      <c r="A31" s="45" t="s">
        <v>178</v>
      </c>
      <c r="B31" s="44" t="s">
        <v>179</v>
      </c>
      <c r="K31" s="42">
        <v>87.87</v>
      </c>
      <c r="L31" s="55"/>
    </row>
    <row r="32" spans="1:12" ht="25.5" x14ac:dyDescent="0.25">
      <c r="A32" s="45" t="s">
        <v>180</v>
      </c>
      <c r="B32" s="44" t="s">
        <v>181</v>
      </c>
      <c r="K32" s="42">
        <v>87.87</v>
      </c>
      <c r="L32" s="55"/>
    </row>
    <row r="33" spans="1:12" s="70" customFormat="1" ht="12.75" x14ac:dyDescent="0.25">
      <c r="A33" s="40" t="s">
        <v>182</v>
      </c>
      <c r="B33" s="44" t="s">
        <v>183</v>
      </c>
      <c r="G33" s="43" t="s">
        <v>128</v>
      </c>
      <c r="H33" s="38"/>
      <c r="I33" s="38"/>
      <c r="J33" s="38"/>
      <c r="K33" s="42"/>
      <c r="L33" s="55"/>
    </row>
    <row r="34" spans="1:12" ht="12.75" x14ac:dyDescent="0.25">
      <c r="A34" s="45" t="s">
        <v>184</v>
      </c>
      <c r="B34" s="44" t="s">
        <v>185</v>
      </c>
      <c r="E34" s="70"/>
      <c r="F34" s="70"/>
      <c r="G34" s="43" t="s">
        <v>128</v>
      </c>
      <c r="H34" s="38"/>
      <c r="J34" s="38"/>
      <c r="K34" s="42"/>
      <c r="L34" s="55"/>
    </row>
    <row r="35" spans="1:12" ht="12.75" x14ac:dyDescent="0.25">
      <c r="A35" s="45" t="s">
        <v>186</v>
      </c>
      <c r="B35" s="44" t="s">
        <v>187</v>
      </c>
      <c r="C35" s="44">
        <v>13</v>
      </c>
      <c r="E35" s="44" t="s">
        <v>113</v>
      </c>
      <c r="F35" s="37" t="s">
        <v>114</v>
      </c>
      <c r="G35" s="43"/>
      <c r="J35" s="38"/>
      <c r="K35" s="42">
        <v>45.45</v>
      </c>
      <c r="L35" s="55"/>
    </row>
    <row r="36" spans="1:12" ht="12.75" x14ac:dyDescent="0.25">
      <c r="A36" s="45" t="s">
        <v>188</v>
      </c>
      <c r="B36" s="44" t="s">
        <v>189</v>
      </c>
      <c r="D36" s="44">
        <v>12</v>
      </c>
      <c r="E36" s="44" t="s">
        <v>113</v>
      </c>
      <c r="F36" s="37" t="s">
        <v>114</v>
      </c>
      <c r="G36" s="43"/>
      <c r="K36" s="42">
        <v>43.43</v>
      </c>
      <c r="L36" s="55"/>
    </row>
    <row r="37" spans="1:12" ht="12.75" x14ac:dyDescent="0.25">
      <c r="A37" s="45" t="s">
        <v>190</v>
      </c>
      <c r="B37" s="44" t="s">
        <v>191</v>
      </c>
      <c r="C37" s="44"/>
      <c r="D37" s="44">
        <v>20</v>
      </c>
      <c r="E37" s="44" t="s">
        <v>113</v>
      </c>
      <c r="F37" s="44" t="s">
        <v>192</v>
      </c>
      <c r="K37" s="42">
        <v>30.3</v>
      </c>
      <c r="L37" s="43"/>
    </row>
    <row r="38" spans="1:12" s="70" customFormat="1" ht="12.75" x14ac:dyDescent="0.25">
      <c r="A38" s="40" t="s">
        <v>193</v>
      </c>
      <c r="B38" s="50" t="s">
        <v>194</v>
      </c>
      <c r="C38" s="71">
        <v>1</v>
      </c>
      <c r="D38" s="50">
        <v>20</v>
      </c>
      <c r="E38" s="37" t="s">
        <v>113</v>
      </c>
      <c r="F38" s="37" t="s">
        <v>114</v>
      </c>
      <c r="G38" s="41"/>
      <c r="H38" s="41"/>
      <c r="I38" s="41"/>
      <c r="J38" s="41"/>
      <c r="K38" s="42">
        <v>14.14</v>
      </c>
      <c r="L38" s="55"/>
    </row>
    <row r="39" spans="1:12" s="70" customFormat="1" ht="25.5" x14ac:dyDescent="0.25">
      <c r="A39" s="40" t="s">
        <v>195</v>
      </c>
      <c r="B39" s="50" t="s">
        <v>196</v>
      </c>
      <c r="C39" s="71">
        <v>12</v>
      </c>
      <c r="D39" s="50"/>
      <c r="E39" s="37" t="s">
        <v>197</v>
      </c>
      <c r="F39" s="37" t="s">
        <v>197</v>
      </c>
      <c r="G39" s="41"/>
      <c r="H39" s="41"/>
      <c r="I39" s="41"/>
      <c r="J39" s="41"/>
      <c r="K39" s="42">
        <v>10.1</v>
      </c>
      <c r="L39" s="55"/>
    </row>
    <row r="40" spans="1:12" ht="12.75" x14ac:dyDescent="0.25">
      <c r="A40" s="45" t="s">
        <v>198</v>
      </c>
      <c r="B40" s="44" t="s">
        <v>199</v>
      </c>
      <c r="C40" s="44">
        <v>5</v>
      </c>
      <c r="D40" s="44">
        <v>15</v>
      </c>
      <c r="E40" s="44" t="s">
        <v>113</v>
      </c>
      <c r="F40" s="44" t="s">
        <v>200</v>
      </c>
      <c r="G40" s="43"/>
      <c r="H40" s="45" t="s">
        <v>201</v>
      </c>
      <c r="J40" s="45" t="s">
        <v>202</v>
      </c>
      <c r="K40" s="42">
        <v>35.35</v>
      </c>
      <c r="L40" s="41"/>
    </row>
    <row r="41" spans="1:12" ht="25.5" x14ac:dyDescent="0.25">
      <c r="A41" s="45" t="s">
        <v>203</v>
      </c>
      <c r="B41" s="44" t="s">
        <v>204</v>
      </c>
      <c r="C41" s="44"/>
      <c r="D41" s="44">
        <v>20</v>
      </c>
      <c r="E41" s="44" t="s">
        <v>205</v>
      </c>
      <c r="F41" s="44" t="s">
        <v>206</v>
      </c>
      <c r="G41" s="43"/>
      <c r="H41" s="45"/>
      <c r="J41" s="45" t="s">
        <v>202</v>
      </c>
      <c r="K41" s="42">
        <v>15.15</v>
      </c>
      <c r="L41" s="40" t="s">
        <v>207</v>
      </c>
    </row>
    <row r="42" spans="1:12" x14ac:dyDescent="0.25">
      <c r="A42" s="45" t="s">
        <v>208</v>
      </c>
      <c r="B42" s="44" t="s">
        <v>209</v>
      </c>
      <c r="D42" s="44">
        <v>10</v>
      </c>
      <c r="E42" s="44" t="s">
        <v>113</v>
      </c>
      <c r="F42" s="44" t="s">
        <v>127</v>
      </c>
      <c r="G42" s="43"/>
      <c r="J42" s="45" t="s">
        <v>210</v>
      </c>
      <c r="K42" s="42">
        <v>117.16</v>
      </c>
      <c r="L42" s="41"/>
    </row>
    <row r="43" spans="1:12" s="50" customFormat="1" ht="12.75" x14ac:dyDescent="0.25">
      <c r="A43" s="40" t="s">
        <v>211</v>
      </c>
      <c r="B43" s="50" t="s">
        <v>212</v>
      </c>
      <c r="C43" s="71"/>
      <c r="D43" s="50">
        <v>10</v>
      </c>
      <c r="E43" s="37" t="s">
        <v>113</v>
      </c>
      <c r="F43" s="37" t="s">
        <v>127</v>
      </c>
      <c r="G43" s="41"/>
      <c r="H43" s="41"/>
      <c r="I43" s="41"/>
      <c r="J43" s="41"/>
      <c r="K43" s="42">
        <v>175.74</v>
      </c>
      <c r="L43" s="41"/>
    </row>
    <row r="44" spans="1:12" s="50" customFormat="1" ht="12.75" x14ac:dyDescent="0.25">
      <c r="A44" s="40" t="s">
        <v>213</v>
      </c>
      <c r="B44" s="50" t="s">
        <v>214</v>
      </c>
      <c r="C44" s="71"/>
      <c r="D44" s="50">
        <v>10</v>
      </c>
      <c r="E44" s="37" t="s">
        <v>113</v>
      </c>
      <c r="F44" s="37" t="s">
        <v>127</v>
      </c>
      <c r="G44" s="41"/>
      <c r="H44" s="41"/>
      <c r="I44" s="41"/>
      <c r="J44" s="41"/>
      <c r="K44" s="42">
        <v>175.74</v>
      </c>
      <c r="L44" s="41"/>
    </row>
    <row r="45" spans="1:12" s="50" customFormat="1" ht="12.75" x14ac:dyDescent="0.25">
      <c r="A45" s="40" t="s">
        <v>215</v>
      </c>
      <c r="B45" s="44" t="s">
        <v>216</v>
      </c>
      <c r="D45" s="50">
        <v>10</v>
      </c>
      <c r="E45" s="50" t="s">
        <v>113</v>
      </c>
      <c r="F45" s="50" t="s">
        <v>127</v>
      </c>
      <c r="G45" s="43"/>
      <c r="H45" s="41"/>
      <c r="I45" s="41"/>
      <c r="J45" s="41"/>
      <c r="K45" s="42">
        <v>19.190000000000001</v>
      </c>
      <c r="L45" s="43"/>
    </row>
    <row r="46" spans="1:12" s="50" customFormat="1" ht="12.75" x14ac:dyDescent="0.25">
      <c r="A46" s="40" t="s">
        <v>217</v>
      </c>
      <c r="B46" s="44" t="s">
        <v>218</v>
      </c>
      <c r="D46" s="50">
        <v>10</v>
      </c>
      <c r="E46" s="50" t="s">
        <v>113</v>
      </c>
      <c r="F46" s="50" t="s">
        <v>127</v>
      </c>
      <c r="G46" s="43"/>
      <c r="H46" s="41"/>
      <c r="I46" s="41"/>
      <c r="J46" s="41"/>
      <c r="K46" s="42">
        <v>19.190000000000001</v>
      </c>
      <c r="L46" s="43"/>
    </row>
    <row r="47" spans="1:12" s="50" customFormat="1" ht="12.75" x14ac:dyDescent="0.25">
      <c r="A47" s="40" t="s">
        <v>219</v>
      </c>
      <c r="B47" s="44" t="s">
        <v>220</v>
      </c>
      <c r="D47" s="50">
        <v>10</v>
      </c>
      <c r="E47" s="50" t="s">
        <v>113</v>
      </c>
      <c r="F47" s="50" t="s">
        <v>127</v>
      </c>
      <c r="G47" s="43"/>
      <c r="H47" s="41"/>
      <c r="I47" s="41"/>
      <c r="J47" s="41" t="s">
        <v>210</v>
      </c>
      <c r="K47" s="42">
        <v>19.190000000000001</v>
      </c>
      <c r="L47" s="43"/>
    </row>
    <row r="48" spans="1:12" s="50" customFormat="1" ht="12.75" x14ac:dyDescent="0.25">
      <c r="A48" s="40" t="s">
        <v>221</v>
      </c>
      <c r="B48" s="44" t="s">
        <v>222</v>
      </c>
      <c r="D48" s="50">
        <v>10</v>
      </c>
      <c r="E48" s="50" t="s">
        <v>113</v>
      </c>
      <c r="F48" s="50" t="s">
        <v>127</v>
      </c>
      <c r="G48" s="43"/>
      <c r="H48" s="41"/>
      <c r="I48" s="41"/>
      <c r="J48" s="41" t="s">
        <v>210</v>
      </c>
      <c r="K48" s="42">
        <v>117.16</v>
      </c>
      <c r="L48" s="43"/>
    </row>
    <row r="49" spans="1:12" ht="12.75" x14ac:dyDescent="0.25">
      <c r="A49" s="45" t="s">
        <v>223</v>
      </c>
      <c r="B49" s="44" t="s">
        <v>224</v>
      </c>
      <c r="D49" s="44"/>
      <c r="E49" s="44"/>
      <c r="F49" s="44"/>
      <c r="G49" s="43" t="s">
        <v>128</v>
      </c>
      <c r="K49" s="42"/>
      <c r="L49" s="41"/>
    </row>
    <row r="50" spans="1:12" ht="25.5" x14ac:dyDescent="0.25">
      <c r="A50" s="45" t="s">
        <v>225</v>
      </c>
      <c r="B50" s="44" t="s">
        <v>226</v>
      </c>
      <c r="E50" s="44" t="s">
        <v>113</v>
      </c>
      <c r="F50" s="44" t="s">
        <v>227</v>
      </c>
      <c r="G50" s="43"/>
      <c r="J50" s="45" t="s">
        <v>228</v>
      </c>
      <c r="K50" s="42">
        <v>50.5</v>
      </c>
    </row>
    <row r="51" spans="1:12" ht="25.5" x14ac:dyDescent="0.25">
      <c r="A51" s="45" t="s">
        <v>229</v>
      </c>
      <c r="B51" s="44" t="s">
        <v>230</v>
      </c>
      <c r="E51" s="44" t="s">
        <v>113</v>
      </c>
      <c r="F51" s="44" t="s">
        <v>227</v>
      </c>
      <c r="G51" s="43"/>
      <c r="J51" s="45" t="s">
        <v>228</v>
      </c>
      <c r="K51" s="42">
        <v>67.67</v>
      </c>
    </row>
    <row r="52" spans="1:12" ht="25.5" x14ac:dyDescent="0.25">
      <c r="A52" s="45" t="s">
        <v>231</v>
      </c>
      <c r="B52" s="44" t="s">
        <v>232</v>
      </c>
      <c r="E52" s="44" t="s">
        <v>113</v>
      </c>
      <c r="F52" s="44" t="s">
        <v>227</v>
      </c>
      <c r="G52" s="43"/>
      <c r="J52" s="45" t="s">
        <v>228</v>
      </c>
      <c r="K52" s="42">
        <v>82.820000000000007</v>
      </c>
    </row>
    <row r="53" spans="1:12" ht="25.5" x14ac:dyDescent="0.25">
      <c r="A53" s="45" t="s">
        <v>233</v>
      </c>
      <c r="B53" s="44" t="s">
        <v>234</v>
      </c>
      <c r="E53" s="44" t="s">
        <v>113</v>
      </c>
      <c r="F53" s="44" t="s">
        <v>227</v>
      </c>
      <c r="G53" s="43"/>
      <c r="J53" s="45" t="s">
        <v>228</v>
      </c>
      <c r="K53" s="42">
        <v>98.98</v>
      </c>
    </row>
    <row r="54" spans="1:12" ht="25.5" x14ac:dyDescent="0.25">
      <c r="A54" s="45" t="s">
        <v>235</v>
      </c>
      <c r="B54" s="44" t="s">
        <v>236</v>
      </c>
      <c r="E54" s="44" t="s">
        <v>113</v>
      </c>
      <c r="F54" s="44" t="s">
        <v>227</v>
      </c>
      <c r="G54" s="43"/>
      <c r="J54" s="45" t="s">
        <v>228</v>
      </c>
      <c r="K54" s="42">
        <v>50.5</v>
      </c>
    </row>
    <row r="55" spans="1:12" ht="25.5" x14ac:dyDescent="0.25">
      <c r="A55" s="45" t="s">
        <v>237</v>
      </c>
      <c r="B55" s="44" t="s">
        <v>238</v>
      </c>
      <c r="E55" s="44" t="s">
        <v>113</v>
      </c>
      <c r="F55" s="44" t="s">
        <v>227</v>
      </c>
      <c r="G55" s="43"/>
      <c r="J55" s="45" t="s">
        <v>228</v>
      </c>
      <c r="K55" s="42">
        <v>73.73</v>
      </c>
    </row>
    <row r="56" spans="1:12" ht="25.5" x14ac:dyDescent="0.25">
      <c r="A56" s="45" t="s">
        <v>239</v>
      </c>
      <c r="B56" s="44" t="s">
        <v>240</v>
      </c>
      <c r="E56" s="44" t="s">
        <v>113</v>
      </c>
      <c r="F56" s="44" t="s">
        <v>227</v>
      </c>
      <c r="G56" s="43"/>
      <c r="J56" s="45" t="s">
        <v>228</v>
      </c>
      <c r="K56" s="42">
        <v>87.87</v>
      </c>
    </row>
    <row r="57" spans="1:12" ht="30" x14ac:dyDescent="0.25">
      <c r="A57" s="45" t="s">
        <v>241</v>
      </c>
      <c r="B57" s="44" t="s">
        <v>242</v>
      </c>
      <c r="E57" s="44" t="s">
        <v>113</v>
      </c>
      <c r="F57" s="44" t="s">
        <v>227</v>
      </c>
      <c r="G57" s="43"/>
      <c r="J57" s="45" t="s">
        <v>228</v>
      </c>
      <c r="K57" s="42">
        <v>98.98</v>
      </c>
    </row>
    <row r="58" spans="1:12" ht="12.75" x14ac:dyDescent="0.25">
      <c r="A58" s="45" t="s">
        <v>243</v>
      </c>
      <c r="B58" s="44" t="s">
        <v>244</v>
      </c>
      <c r="E58" s="44" t="s">
        <v>113</v>
      </c>
      <c r="F58" s="44" t="s">
        <v>227</v>
      </c>
      <c r="G58" s="43"/>
      <c r="J58" s="45" t="s">
        <v>202</v>
      </c>
      <c r="K58" s="42">
        <v>98.98</v>
      </c>
    </row>
    <row r="59" spans="1:12" ht="25.5" x14ac:dyDescent="0.25">
      <c r="A59" s="45" t="s">
        <v>245</v>
      </c>
      <c r="B59" s="44" t="s">
        <v>246</v>
      </c>
      <c r="E59" s="44" t="s">
        <v>113</v>
      </c>
      <c r="F59" s="44" t="s">
        <v>227</v>
      </c>
      <c r="G59" s="43"/>
      <c r="J59" s="45" t="s">
        <v>228</v>
      </c>
      <c r="K59" s="42">
        <v>50.5</v>
      </c>
    </row>
    <row r="60" spans="1:12" ht="25.5" x14ac:dyDescent="0.25">
      <c r="A60" s="45" t="s">
        <v>247</v>
      </c>
      <c r="B60" s="44" t="s">
        <v>248</v>
      </c>
      <c r="E60" s="44" t="s">
        <v>113</v>
      </c>
      <c r="F60" s="44" t="s">
        <v>227</v>
      </c>
      <c r="G60" s="43"/>
      <c r="J60" s="45" t="s">
        <v>228</v>
      </c>
      <c r="K60" s="42">
        <v>67.67</v>
      </c>
    </row>
    <row r="61" spans="1:12" ht="25.5" x14ac:dyDescent="0.25">
      <c r="A61" s="45" t="s">
        <v>249</v>
      </c>
      <c r="B61" s="44" t="s">
        <v>250</v>
      </c>
      <c r="E61" s="44" t="s">
        <v>113</v>
      </c>
      <c r="F61" s="44" t="s">
        <v>227</v>
      </c>
      <c r="G61" s="43"/>
      <c r="J61" s="45" t="s">
        <v>228</v>
      </c>
      <c r="K61" s="42">
        <v>82.820000000000007</v>
      </c>
    </row>
    <row r="62" spans="1:12" ht="25.5" x14ac:dyDescent="0.25">
      <c r="A62" s="45" t="s">
        <v>251</v>
      </c>
      <c r="B62" s="44" t="s">
        <v>252</v>
      </c>
      <c r="E62" s="44" t="s">
        <v>113</v>
      </c>
      <c r="F62" s="44" t="s">
        <v>227</v>
      </c>
      <c r="G62" s="43"/>
      <c r="J62" s="45" t="s">
        <v>228</v>
      </c>
      <c r="K62" s="42">
        <v>98.98</v>
      </c>
    </row>
    <row r="63" spans="1:12" ht="12.75" x14ac:dyDescent="0.25">
      <c r="A63" s="45" t="s">
        <v>253</v>
      </c>
      <c r="B63" s="44" t="s">
        <v>254</v>
      </c>
      <c r="E63" s="44" t="s">
        <v>113</v>
      </c>
      <c r="F63" s="44" t="s">
        <v>200</v>
      </c>
      <c r="G63" s="43"/>
      <c r="H63" s="45" t="s">
        <v>167</v>
      </c>
      <c r="J63" s="45" t="s">
        <v>202</v>
      </c>
      <c r="K63" s="42">
        <v>292.89999999999998</v>
      </c>
    </row>
    <row r="64" spans="1:12" ht="12.75" x14ac:dyDescent="0.25">
      <c r="A64" s="45" t="s">
        <v>255</v>
      </c>
      <c r="B64" s="44" t="s">
        <v>256</v>
      </c>
      <c r="C64" s="44">
        <v>6</v>
      </c>
      <c r="E64" s="44" t="s">
        <v>113</v>
      </c>
      <c r="F64" s="44" t="s">
        <v>200</v>
      </c>
      <c r="G64" s="43"/>
      <c r="H64" s="45" t="s">
        <v>167</v>
      </c>
      <c r="J64" s="45" t="s">
        <v>202</v>
      </c>
      <c r="K64" s="42">
        <v>505</v>
      </c>
    </row>
    <row r="65" spans="1:12" ht="12.75" x14ac:dyDescent="0.25">
      <c r="A65" s="45" t="s">
        <v>257</v>
      </c>
      <c r="B65" s="44" t="s">
        <v>258</v>
      </c>
      <c r="C65" s="44">
        <v>6</v>
      </c>
      <c r="E65" s="44" t="s">
        <v>113</v>
      </c>
      <c r="F65" s="44" t="s">
        <v>200</v>
      </c>
      <c r="G65" s="43"/>
      <c r="H65" s="45" t="s">
        <v>167</v>
      </c>
      <c r="J65" s="45" t="s">
        <v>202</v>
      </c>
      <c r="K65" s="42">
        <v>505</v>
      </c>
    </row>
    <row r="66" spans="1:12" ht="12.75" x14ac:dyDescent="0.25">
      <c r="A66" s="45" t="s">
        <v>259</v>
      </c>
      <c r="B66" s="44" t="s">
        <v>260</v>
      </c>
      <c r="C66" s="44">
        <v>6</v>
      </c>
      <c r="E66" s="44" t="s">
        <v>113</v>
      </c>
      <c r="F66" s="44" t="s">
        <v>200</v>
      </c>
      <c r="G66" s="43"/>
      <c r="H66" s="45" t="s">
        <v>167</v>
      </c>
      <c r="J66" s="45" t="s">
        <v>202</v>
      </c>
      <c r="K66" s="42">
        <v>505</v>
      </c>
    </row>
    <row r="67" spans="1:12" ht="12.75" x14ac:dyDescent="0.25">
      <c r="A67" s="45" t="s">
        <v>261</v>
      </c>
      <c r="B67" s="44" t="s">
        <v>262</v>
      </c>
      <c r="C67" s="44">
        <v>6</v>
      </c>
      <c r="E67" s="44" t="s">
        <v>113</v>
      </c>
      <c r="F67" s="44" t="s">
        <v>200</v>
      </c>
      <c r="G67" s="43"/>
      <c r="H67" s="45" t="s">
        <v>167</v>
      </c>
      <c r="J67" s="45" t="s">
        <v>202</v>
      </c>
      <c r="K67" s="42">
        <v>505</v>
      </c>
    </row>
    <row r="68" spans="1:12" ht="12.75" x14ac:dyDescent="0.25">
      <c r="A68" s="45" t="s">
        <v>263</v>
      </c>
      <c r="B68" s="44" t="s">
        <v>264</v>
      </c>
      <c r="C68" s="44">
        <v>6</v>
      </c>
      <c r="E68" s="44" t="s">
        <v>113</v>
      </c>
      <c r="F68" s="44" t="s">
        <v>200</v>
      </c>
      <c r="G68" s="43"/>
      <c r="H68" s="45" t="s">
        <v>167</v>
      </c>
      <c r="J68" s="45" t="s">
        <v>202</v>
      </c>
      <c r="K68" s="42">
        <v>505</v>
      </c>
    </row>
    <row r="69" spans="1:12" ht="12.75" x14ac:dyDescent="0.25">
      <c r="A69" s="45" t="s">
        <v>265</v>
      </c>
      <c r="B69" s="44" t="s">
        <v>266</v>
      </c>
      <c r="C69" s="44">
        <v>6</v>
      </c>
      <c r="E69" s="44" t="s">
        <v>113</v>
      </c>
      <c r="F69" s="44" t="s">
        <v>200</v>
      </c>
      <c r="G69" s="43"/>
      <c r="H69" s="45" t="s">
        <v>167</v>
      </c>
      <c r="J69" s="45" t="s">
        <v>202</v>
      </c>
      <c r="K69" s="42">
        <v>505</v>
      </c>
    </row>
    <row r="70" spans="1:12" ht="12.75" x14ac:dyDescent="0.25">
      <c r="A70" s="45" t="s">
        <v>267</v>
      </c>
      <c r="B70" s="44" t="s">
        <v>268</v>
      </c>
      <c r="C70" s="44">
        <v>6</v>
      </c>
      <c r="E70" s="44" t="s">
        <v>113</v>
      </c>
      <c r="F70" s="44" t="s">
        <v>200</v>
      </c>
      <c r="G70" s="43"/>
      <c r="H70" s="45" t="s">
        <v>167</v>
      </c>
      <c r="J70" s="45" t="s">
        <v>202</v>
      </c>
      <c r="K70" s="42">
        <v>505</v>
      </c>
    </row>
    <row r="71" spans="1:12" ht="12.75" x14ac:dyDescent="0.25">
      <c r="A71" s="45" t="s">
        <v>269</v>
      </c>
      <c r="B71" s="44" t="s">
        <v>270</v>
      </c>
      <c r="C71" s="44">
        <v>6</v>
      </c>
      <c r="E71" s="44" t="s">
        <v>113</v>
      </c>
      <c r="F71" s="44" t="s">
        <v>200</v>
      </c>
      <c r="G71" s="43"/>
      <c r="H71" s="45" t="s">
        <v>167</v>
      </c>
      <c r="J71" s="45" t="s">
        <v>202</v>
      </c>
      <c r="K71" s="42">
        <v>505</v>
      </c>
      <c r="L71" s="41"/>
    </row>
    <row r="72" spans="1:12" ht="12.75" x14ac:dyDescent="0.25">
      <c r="A72" s="45" t="s">
        <v>271</v>
      </c>
      <c r="B72" s="44" t="s">
        <v>272</v>
      </c>
      <c r="C72" s="44">
        <v>6</v>
      </c>
      <c r="E72" s="44" t="s">
        <v>113</v>
      </c>
      <c r="F72" s="44" t="s">
        <v>200</v>
      </c>
      <c r="G72" s="43"/>
      <c r="H72" s="45" t="s">
        <v>167</v>
      </c>
      <c r="J72" s="45" t="s">
        <v>202</v>
      </c>
      <c r="K72" s="42">
        <v>404</v>
      </c>
    </row>
    <row r="73" spans="1:12" ht="12.75" x14ac:dyDescent="0.25">
      <c r="A73" s="45" t="s">
        <v>273</v>
      </c>
      <c r="B73" s="44" t="s">
        <v>274</v>
      </c>
      <c r="C73" s="44">
        <v>6</v>
      </c>
      <c r="E73" s="44" t="s">
        <v>113</v>
      </c>
      <c r="F73" s="44" t="s">
        <v>200</v>
      </c>
      <c r="G73" s="43"/>
      <c r="H73" s="45" t="s">
        <v>167</v>
      </c>
      <c r="J73" s="45" t="s">
        <v>202</v>
      </c>
      <c r="K73" s="42">
        <v>404</v>
      </c>
    </row>
    <row r="74" spans="1:12" ht="12.75" x14ac:dyDescent="0.25">
      <c r="A74" s="45" t="s">
        <v>275</v>
      </c>
      <c r="B74" s="44" t="s">
        <v>276</v>
      </c>
      <c r="C74" s="44">
        <v>6</v>
      </c>
      <c r="E74" s="44" t="s">
        <v>113</v>
      </c>
      <c r="F74" s="44" t="s">
        <v>200</v>
      </c>
      <c r="G74" s="43"/>
      <c r="H74" s="45" t="s">
        <v>167</v>
      </c>
      <c r="J74" s="45" t="s">
        <v>202</v>
      </c>
      <c r="K74" s="42">
        <v>404</v>
      </c>
    </row>
    <row r="75" spans="1:12" ht="12.75" x14ac:dyDescent="0.25">
      <c r="A75" s="45" t="s">
        <v>277</v>
      </c>
      <c r="B75" s="44" t="s">
        <v>278</v>
      </c>
      <c r="C75" s="44">
        <v>6</v>
      </c>
      <c r="E75" s="44" t="s">
        <v>113</v>
      </c>
      <c r="F75" s="44" t="s">
        <v>200</v>
      </c>
      <c r="G75" s="43"/>
      <c r="H75" s="45" t="s">
        <v>167</v>
      </c>
      <c r="J75" s="45" t="s">
        <v>202</v>
      </c>
      <c r="K75" s="42">
        <v>505</v>
      </c>
    </row>
    <row r="76" spans="1:12" ht="12.75" x14ac:dyDescent="0.25">
      <c r="A76" s="45" t="s">
        <v>279</v>
      </c>
      <c r="B76" s="44" t="s">
        <v>280</v>
      </c>
      <c r="C76" s="44">
        <v>6</v>
      </c>
      <c r="E76" s="44" t="s">
        <v>113</v>
      </c>
      <c r="F76" s="44" t="s">
        <v>200</v>
      </c>
      <c r="G76" s="43"/>
      <c r="H76" s="45" t="s">
        <v>167</v>
      </c>
      <c r="J76" s="45" t="s">
        <v>202</v>
      </c>
      <c r="K76" s="42">
        <v>505</v>
      </c>
    </row>
    <row r="77" spans="1:12" ht="12.75" x14ac:dyDescent="0.25">
      <c r="A77" s="45" t="s">
        <v>281</v>
      </c>
      <c r="B77" s="44" t="s">
        <v>282</v>
      </c>
      <c r="C77" s="44">
        <v>6</v>
      </c>
      <c r="E77" s="44" t="s">
        <v>113</v>
      </c>
      <c r="F77" s="44" t="s">
        <v>200</v>
      </c>
      <c r="G77" s="43"/>
      <c r="H77" s="45" t="s">
        <v>167</v>
      </c>
      <c r="J77" s="45" t="s">
        <v>202</v>
      </c>
      <c r="K77" s="42">
        <v>505</v>
      </c>
    </row>
    <row r="78" spans="1:12" x14ac:dyDescent="0.25">
      <c r="A78" s="45" t="s">
        <v>283</v>
      </c>
      <c r="B78" s="44" t="s">
        <v>284</v>
      </c>
      <c r="C78" s="44">
        <v>6</v>
      </c>
      <c r="E78" s="44" t="s">
        <v>113</v>
      </c>
      <c r="F78" s="44" t="s">
        <v>200</v>
      </c>
      <c r="G78" s="43"/>
      <c r="H78" s="45" t="s">
        <v>167</v>
      </c>
      <c r="J78" s="45" t="s">
        <v>202</v>
      </c>
      <c r="K78" s="42">
        <v>505</v>
      </c>
      <c r="L78" s="41"/>
    </row>
    <row r="79" spans="1:12" ht="12.75" x14ac:dyDescent="0.25">
      <c r="A79" s="45" t="s">
        <v>285</v>
      </c>
      <c r="B79" s="44" t="s">
        <v>286</v>
      </c>
      <c r="E79" s="44" t="s">
        <v>113</v>
      </c>
      <c r="F79" s="44" t="s">
        <v>227</v>
      </c>
      <c r="G79" s="43"/>
      <c r="J79" s="45" t="s">
        <v>202</v>
      </c>
      <c r="K79" s="42">
        <v>30.3</v>
      </c>
    </row>
    <row r="80" spans="1:12" ht="12.75" x14ac:dyDescent="0.25">
      <c r="A80" s="45" t="s">
        <v>287</v>
      </c>
      <c r="B80" s="44" t="s">
        <v>288</v>
      </c>
      <c r="D80" s="44">
        <v>12</v>
      </c>
      <c r="E80" s="44" t="s">
        <v>113</v>
      </c>
      <c r="F80" s="44" t="s">
        <v>227</v>
      </c>
      <c r="G80" s="43"/>
      <c r="J80" s="45" t="s">
        <v>202</v>
      </c>
      <c r="K80" s="42">
        <v>117.16</v>
      </c>
    </row>
    <row r="81" spans="1:12" ht="12.75" x14ac:dyDescent="0.25">
      <c r="A81" s="45" t="s">
        <v>289</v>
      </c>
      <c r="B81" s="44" t="s">
        <v>290</v>
      </c>
      <c r="C81" s="44">
        <v>5</v>
      </c>
      <c r="E81" s="44" t="s">
        <v>113</v>
      </c>
      <c r="F81" s="44" t="s">
        <v>200</v>
      </c>
      <c r="G81" s="43"/>
      <c r="J81" s="45" t="s">
        <v>202</v>
      </c>
      <c r="K81" s="42">
        <v>117.16</v>
      </c>
    </row>
    <row r="82" spans="1:12" ht="12.75" x14ac:dyDescent="0.25">
      <c r="A82" s="45" t="s">
        <v>291</v>
      </c>
      <c r="B82" s="44" t="s">
        <v>292</v>
      </c>
      <c r="E82" s="44" t="s">
        <v>113</v>
      </c>
      <c r="F82" s="44" t="s">
        <v>227</v>
      </c>
      <c r="G82" s="43"/>
      <c r="J82" s="45" t="s">
        <v>202</v>
      </c>
      <c r="K82" s="42">
        <v>117.16</v>
      </c>
    </row>
    <row r="83" spans="1:12" ht="12.75" x14ac:dyDescent="0.25">
      <c r="A83" s="45" t="s">
        <v>293</v>
      </c>
      <c r="B83" s="44" t="s">
        <v>294</v>
      </c>
      <c r="D83" s="44">
        <v>20</v>
      </c>
      <c r="E83" s="44" t="s">
        <v>113</v>
      </c>
      <c r="F83" s="44" t="s">
        <v>227</v>
      </c>
      <c r="G83" s="43"/>
      <c r="J83" s="45" t="s">
        <v>202</v>
      </c>
      <c r="K83" s="42">
        <v>131.30000000000001</v>
      </c>
    </row>
    <row r="84" spans="1:12" ht="25.5" x14ac:dyDescent="0.25">
      <c r="A84" s="45" t="s">
        <v>295</v>
      </c>
      <c r="B84" s="44" t="s">
        <v>296</v>
      </c>
      <c r="D84" s="44">
        <v>12</v>
      </c>
      <c r="E84" s="44" t="s">
        <v>113</v>
      </c>
      <c r="F84" s="44" t="s">
        <v>227</v>
      </c>
      <c r="J84" s="45" t="s">
        <v>202</v>
      </c>
      <c r="K84" s="42">
        <v>131.30000000000001</v>
      </c>
      <c r="L84" s="55"/>
    </row>
    <row r="85" spans="1:12" ht="12.75" x14ac:dyDescent="0.25">
      <c r="A85" s="45" t="s">
        <v>297</v>
      </c>
      <c r="B85" s="44" t="s">
        <v>298</v>
      </c>
      <c r="E85" s="44" t="s">
        <v>117</v>
      </c>
      <c r="F85" s="44" t="s">
        <v>127</v>
      </c>
      <c r="G85" s="43"/>
      <c r="J85" s="45" t="s">
        <v>202</v>
      </c>
      <c r="K85" s="42">
        <v>29.29</v>
      </c>
    </row>
    <row r="86" spans="1:12" ht="12.75" x14ac:dyDescent="0.25">
      <c r="A86" s="45" t="s">
        <v>299</v>
      </c>
      <c r="B86" s="44" t="s">
        <v>300</v>
      </c>
      <c r="C86" s="44">
        <v>6</v>
      </c>
      <c r="E86" s="44" t="s">
        <v>113</v>
      </c>
      <c r="F86" s="44" t="s">
        <v>200</v>
      </c>
      <c r="G86" s="43"/>
      <c r="J86" s="45" t="s">
        <v>202</v>
      </c>
      <c r="K86" s="42">
        <v>126.25</v>
      </c>
    </row>
    <row r="87" spans="1:12" ht="12.75" x14ac:dyDescent="0.25">
      <c r="A87" s="45" t="s">
        <v>301</v>
      </c>
      <c r="B87" s="44" t="s">
        <v>302</v>
      </c>
      <c r="C87" s="44">
        <v>6</v>
      </c>
      <c r="E87" s="44" t="s">
        <v>113</v>
      </c>
      <c r="F87" s="44" t="s">
        <v>200</v>
      </c>
      <c r="G87" s="43"/>
      <c r="J87" s="45" t="s">
        <v>202</v>
      </c>
      <c r="K87" s="42">
        <v>126.25</v>
      </c>
    </row>
    <row r="88" spans="1:12" ht="12.75" x14ac:dyDescent="0.25">
      <c r="A88" s="45" t="s">
        <v>303</v>
      </c>
      <c r="B88" s="44" t="s">
        <v>304</v>
      </c>
      <c r="C88" s="44">
        <v>6</v>
      </c>
      <c r="E88" s="44" t="s">
        <v>113</v>
      </c>
      <c r="F88" s="44" t="s">
        <v>200</v>
      </c>
      <c r="G88" s="43"/>
      <c r="J88" s="45" t="s">
        <v>202</v>
      </c>
      <c r="K88" s="42">
        <v>95.95</v>
      </c>
    </row>
    <row r="89" spans="1:12" x14ac:dyDescent="0.25">
      <c r="A89" s="45" t="s">
        <v>305</v>
      </c>
      <c r="B89" s="44" t="s">
        <v>306</v>
      </c>
      <c r="C89" s="44">
        <v>6</v>
      </c>
      <c r="E89" s="44" t="s">
        <v>113</v>
      </c>
      <c r="F89" s="44" t="s">
        <v>200</v>
      </c>
      <c r="G89" s="43" t="s">
        <v>128</v>
      </c>
      <c r="J89" s="45" t="s">
        <v>202</v>
      </c>
      <c r="K89" s="42" t="s">
        <v>307</v>
      </c>
    </row>
    <row r="90" spans="1:12" ht="12.75" x14ac:dyDescent="0.25">
      <c r="A90" s="45" t="s">
        <v>308</v>
      </c>
      <c r="B90" s="44" t="s">
        <v>309</v>
      </c>
      <c r="G90" s="43" t="s">
        <v>128</v>
      </c>
      <c r="K90" s="42" t="s">
        <v>307</v>
      </c>
    </row>
    <row r="91" spans="1:12" ht="38.25" x14ac:dyDescent="0.25">
      <c r="A91" s="45" t="s">
        <v>310</v>
      </c>
      <c r="B91" s="44" t="s">
        <v>311</v>
      </c>
      <c r="D91" s="44">
        <v>20</v>
      </c>
      <c r="E91" s="44" t="s">
        <v>113</v>
      </c>
      <c r="F91" s="44" t="s">
        <v>123</v>
      </c>
      <c r="G91" s="43"/>
      <c r="J91" s="45" t="s">
        <v>202</v>
      </c>
      <c r="K91" s="42">
        <v>87.87</v>
      </c>
    </row>
    <row r="92" spans="1:12" ht="25.5" x14ac:dyDescent="0.25">
      <c r="A92" s="45" t="s">
        <v>312</v>
      </c>
      <c r="B92" s="44" t="s">
        <v>313</v>
      </c>
      <c r="C92" s="57"/>
      <c r="E92" s="44" t="s">
        <v>113</v>
      </c>
      <c r="F92" s="44" t="s">
        <v>123</v>
      </c>
      <c r="G92" s="43"/>
      <c r="H92" s="45" t="s">
        <v>167</v>
      </c>
      <c r="J92" s="45" t="s">
        <v>202</v>
      </c>
      <c r="K92" s="42">
        <v>151.5</v>
      </c>
    </row>
    <row r="93" spans="1:12" ht="25.5" x14ac:dyDescent="0.25">
      <c r="A93" s="45" t="s">
        <v>314</v>
      </c>
      <c r="B93" s="44" t="s">
        <v>315</v>
      </c>
      <c r="C93" s="57"/>
      <c r="E93" s="44" t="s">
        <v>113</v>
      </c>
      <c r="F93" s="44" t="s">
        <v>123</v>
      </c>
      <c r="G93" s="43"/>
      <c r="H93" s="45" t="s">
        <v>167</v>
      </c>
      <c r="J93" s="45" t="s">
        <v>202</v>
      </c>
      <c r="K93" s="42">
        <v>237.35</v>
      </c>
    </row>
    <row r="94" spans="1:12" ht="25.5" x14ac:dyDescent="0.25">
      <c r="A94" s="45" t="s">
        <v>316</v>
      </c>
      <c r="B94" s="44" t="s">
        <v>317</v>
      </c>
      <c r="C94" s="57"/>
      <c r="E94" s="44" t="s">
        <v>113</v>
      </c>
      <c r="F94" s="44" t="s">
        <v>123</v>
      </c>
      <c r="G94" s="43"/>
      <c r="H94" s="45" t="s">
        <v>167</v>
      </c>
      <c r="J94" s="45" t="s">
        <v>202</v>
      </c>
      <c r="K94" s="42">
        <v>252.5</v>
      </c>
    </row>
    <row r="95" spans="1:12" ht="25.5" x14ac:dyDescent="0.25">
      <c r="A95" s="45" t="s">
        <v>318</v>
      </c>
      <c r="B95" s="44" t="s">
        <v>319</v>
      </c>
      <c r="C95" s="44">
        <v>6</v>
      </c>
      <c r="E95" s="44" t="s">
        <v>113</v>
      </c>
      <c r="F95" s="44" t="s">
        <v>123</v>
      </c>
      <c r="G95" s="43"/>
      <c r="H95" s="45" t="s">
        <v>167</v>
      </c>
      <c r="J95" s="45" t="s">
        <v>202</v>
      </c>
      <c r="K95" s="42">
        <v>303</v>
      </c>
    </row>
    <row r="96" spans="1:12" ht="25.5" x14ac:dyDescent="0.25">
      <c r="A96" s="45" t="s">
        <v>320</v>
      </c>
      <c r="B96" s="44" t="s">
        <v>321</v>
      </c>
      <c r="C96" s="44">
        <v>6</v>
      </c>
      <c r="D96" s="44"/>
      <c r="E96" s="44" t="s">
        <v>113</v>
      </c>
      <c r="F96" s="44" t="s">
        <v>123</v>
      </c>
      <c r="G96" s="43"/>
      <c r="H96" s="45" t="s">
        <v>167</v>
      </c>
      <c r="J96" s="45" t="s">
        <v>202</v>
      </c>
      <c r="K96" s="42">
        <v>404</v>
      </c>
      <c r="L96" s="38" t="s">
        <v>322</v>
      </c>
    </row>
    <row r="97" spans="1:12" ht="12.75" x14ac:dyDescent="0.25">
      <c r="A97" s="45" t="s">
        <v>323</v>
      </c>
      <c r="B97" s="44" t="s">
        <v>324</v>
      </c>
      <c r="C97" s="62">
        <v>6</v>
      </c>
      <c r="E97" s="44" t="s">
        <v>113</v>
      </c>
      <c r="F97" s="44" t="s">
        <v>123</v>
      </c>
      <c r="G97" s="43"/>
      <c r="H97" s="45" t="s">
        <v>167</v>
      </c>
      <c r="J97" s="45" t="s">
        <v>202</v>
      </c>
      <c r="K97" s="42">
        <v>252.5</v>
      </c>
    </row>
    <row r="98" spans="1:12" x14ac:dyDescent="0.25">
      <c r="A98" s="45" t="s">
        <v>325</v>
      </c>
      <c r="B98" s="44" t="s">
        <v>326</v>
      </c>
      <c r="C98" s="62">
        <v>6</v>
      </c>
      <c r="E98" s="44" t="s">
        <v>113</v>
      </c>
      <c r="F98" s="44" t="s">
        <v>123</v>
      </c>
      <c r="G98" s="43"/>
      <c r="H98" s="45" t="s">
        <v>167</v>
      </c>
      <c r="J98" s="45" t="s">
        <v>202</v>
      </c>
      <c r="K98" s="42">
        <v>303</v>
      </c>
    </row>
    <row r="99" spans="1:12" ht="12.75" x14ac:dyDescent="0.25">
      <c r="A99" s="45" t="s">
        <v>327</v>
      </c>
      <c r="B99" s="44" t="s">
        <v>328</v>
      </c>
      <c r="C99" s="62">
        <v>6</v>
      </c>
      <c r="E99" s="44" t="s">
        <v>113</v>
      </c>
      <c r="F99" s="44" t="s">
        <v>123</v>
      </c>
      <c r="G99" s="43"/>
      <c r="H99" s="45" t="s">
        <v>167</v>
      </c>
      <c r="J99" s="45" t="s">
        <v>202</v>
      </c>
      <c r="K99" s="42">
        <v>404</v>
      </c>
    </row>
    <row r="100" spans="1:12" ht="30" x14ac:dyDescent="0.25">
      <c r="A100" s="45" t="s">
        <v>329</v>
      </c>
      <c r="B100" s="44" t="s">
        <v>330</v>
      </c>
      <c r="C100" s="44">
        <v>5</v>
      </c>
      <c r="D100" s="44">
        <v>12</v>
      </c>
      <c r="E100" s="44" t="s">
        <v>113</v>
      </c>
      <c r="F100" s="44" t="s">
        <v>123</v>
      </c>
      <c r="G100" s="43"/>
      <c r="J100" s="45" t="s">
        <v>202</v>
      </c>
      <c r="K100" s="42">
        <v>82.820000000000007</v>
      </c>
    </row>
    <row r="101" spans="1:12" ht="12.75" x14ac:dyDescent="0.25">
      <c r="A101" s="45" t="s">
        <v>331</v>
      </c>
      <c r="B101" s="44" t="s">
        <v>332</v>
      </c>
      <c r="C101" s="44">
        <v>5</v>
      </c>
      <c r="D101" s="44">
        <v>12</v>
      </c>
      <c r="E101" s="44" t="s">
        <v>113</v>
      </c>
      <c r="F101" s="44" t="s">
        <v>123</v>
      </c>
      <c r="G101" s="43"/>
      <c r="J101" s="45" t="s">
        <v>202</v>
      </c>
      <c r="K101" s="42">
        <v>80.8</v>
      </c>
    </row>
    <row r="102" spans="1:12" ht="38.25" x14ac:dyDescent="0.25">
      <c r="A102" s="45" t="s">
        <v>333</v>
      </c>
      <c r="B102" s="44" t="s">
        <v>334</v>
      </c>
      <c r="C102" s="44">
        <v>5</v>
      </c>
      <c r="D102" s="44">
        <v>12</v>
      </c>
      <c r="E102" s="44" t="s">
        <v>113</v>
      </c>
      <c r="F102" s="44" t="s">
        <v>123</v>
      </c>
      <c r="G102" s="43"/>
      <c r="J102" s="45" t="s">
        <v>202</v>
      </c>
      <c r="K102" s="42">
        <v>104.03</v>
      </c>
    </row>
    <row r="103" spans="1:12" ht="12.75" x14ac:dyDescent="0.25">
      <c r="A103" s="45" t="s">
        <v>335</v>
      </c>
      <c r="B103" s="44" t="s">
        <v>336</v>
      </c>
      <c r="C103" s="44">
        <v>6</v>
      </c>
      <c r="E103" s="44" t="s">
        <v>113</v>
      </c>
      <c r="F103" s="44" t="s">
        <v>123</v>
      </c>
      <c r="G103" s="43"/>
      <c r="H103" s="45" t="s">
        <v>167</v>
      </c>
      <c r="J103" s="45" t="s">
        <v>202</v>
      </c>
      <c r="K103" s="42">
        <v>161.6</v>
      </c>
    </row>
    <row r="104" spans="1:12" ht="12.75" x14ac:dyDescent="0.25">
      <c r="A104" s="45" t="s">
        <v>337</v>
      </c>
      <c r="B104" s="44" t="s">
        <v>338</v>
      </c>
      <c r="C104" s="44">
        <v>6</v>
      </c>
      <c r="E104" s="44" t="s">
        <v>113</v>
      </c>
      <c r="F104" s="44" t="s">
        <v>123</v>
      </c>
      <c r="G104" s="43"/>
      <c r="H104" s="45" t="s">
        <v>167</v>
      </c>
      <c r="J104" s="45" t="s">
        <v>202</v>
      </c>
      <c r="K104" s="42">
        <v>161.6</v>
      </c>
    </row>
    <row r="105" spans="1:12" ht="25.5" x14ac:dyDescent="0.25">
      <c r="A105" s="45" t="s">
        <v>339</v>
      </c>
      <c r="B105" s="44" t="s">
        <v>340</v>
      </c>
      <c r="C105" s="44">
        <v>6</v>
      </c>
      <c r="E105" s="44" t="s">
        <v>113</v>
      </c>
      <c r="F105" s="44" t="s">
        <v>123</v>
      </c>
      <c r="G105" s="43"/>
      <c r="H105" s="45" t="s">
        <v>167</v>
      </c>
      <c r="J105" s="45" t="s">
        <v>202</v>
      </c>
      <c r="K105" s="42">
        <v>181.8</v>
      </c>
      <c r="L105" s="38" t="s">
        <v>322</v>
      </c>
    </row>
    <row r="106" spans="1:12" ht="12.75" x14ac:dyDescent="0.25">
      <c r="A106" s="45" t="s">
        <v>341</v>
      </c>
      <c r="B106" s="44" t="s">
        <v>342</v>
      </c>
      <c r="C106" s="44">
        <v>6</v>
      </c>
      <c r="E106" s="44" t="s">
        <v>113</v>
      </c>
      <c r="F106" s="44" t="s">
        <v>123</v>
      </c>
      <c r="G106" s="43"/>
      <c r="H106" s="45" t="s">
        <v>167</v>
      </c>
      <c r="J106" s="45" t="s">
        <v>202</v>
      </c>
      <c r="K106" s="42">
        <v>60.6</v>
      </c>
    </row>
    <row r="107" spans="1:12" ht="12.75" x14ac:dyDescent="0.25">
      <c r="A107" s="45" t="s">
        <v>343</v>
      </c>
      <c r="B107" s="44" t="s">
        <v>344</v>
      </c>
      <c r="C107" s="44">
        <v>6</v>
      </c>
      <c r="E107" s="44" t="s">
        <v>113</v>
      </c>
      <c r="F107" s="44" t="s">
        <v>123</v>
      </c>
      <c r="G107" s="43"/>
      <c r="H107" s="45" t="s">
        <v>167</v>
      </c>
      <c r="J107" s="45" t="s">
        <v>202</v>
      </c>
      <c r="K107" s="42">
        <v>50.5</v>
      </c>
    </row>
    <row r="108" spans="1:12" ht="12.75" x14ac:dyDescent="0.25">
      <c r="A108" s="45" t="s">
        <v>345</v>
      </c>
      <c r="B108" s="44" t="s">
        <v>346</v>
      </c>
      <c r="G108" s="43" t="s">
        <v>128</v>
      </c>
      <c r="K108" s="42">
        <f>SUM(I108*1.01)</f>
        <v>0</v>
      </c>
      <c r="L108" s="70"/>
    </row>
    <row r="109" spans="1:12" ht="25.5" x14ac:dyDescent="0.25">
      <c r="A109" s="45" t="s">
        <v>347</v>
      </c>
      <c r="B109" s="44" t="s">
        <v>348</v>
      </c>
      <c r="E109" s="44" t="s">
        <v>113</v>
      </c>
      <c r="F109" s="44" t="s">
        <v>127</v>
      </c>
      <c r="G109" s="43" t="s">
        <v>128</v>
      </c>
      <c r="J109" s="45" t="s">
        <v>210</v>
      </c>
      <c r="K109" s="42">
        <v>101</v>
      </c>
      <c r="L109" s="70"/>
    </row>
    <row r="110" spans="1:12" ht="25.5" x14ac:dyDescent="0.25">
      <c r="A110" s="45" t="s">
        <v>349</v>
      </c>
      <c r="B110" s="44" t="s">
        <v>350</v>
      </c>
      <c r="E110" s="44" t="s">
        <v>113</v>
      </c>
      <c r="F110" s="44" t="s">
        <v>127</v>
      </c>
      <c r="G110" s="43" t="s">
        <v>128</v>
      </c>
      <c r="J110" s="45" t="s">
        <v>210</v>
      </c>
      <c r="K110" s="42">
        <v>65.650000000000006</v>
      </c>
      <c r="L110" s="70"/>
    </row>
    <row r="111" spans="1:12" ht="12.75" x14ac:dyDescent="0.25">
      <c r="A111" s="45" t="s">
        <v>351</v>
      </c>
      <c r="B111" s="44" t="s">
        <v>352</v>
      </c>
      <c r="E111" s="44"/>
      <c r="F111" s="44"/>
      <c r="G111" s="43"/>
      <c r="H111" s="40" t="s">
        <v>167</v>
      </c>
      <c r="I111" s="40">
        <v>14</v>
      </c>
      <c r="J111" s="45" t="s">
        <v>202</v>
      </c>
      <c r="K111" s="42">
        <v>126.25</v>
      </c>
      <c r="L111" s="50"/>
    </row>
    <row r="112" spans="1:12" ht="12.75" x14ac:dyDescent="0.25">
      <c r="A112" s="45" t="s">
        <v>353</v>
      </c>
      <c r="B112" s="44" t="s">
        <v>354</v>
      </c>
      <c r="E112" s="44" t="s">
        <v>113</v>
      </c>
      <c r="F112" s="44" t="s">
        <v>123</v>
      </c>
      <c r="G112" s="43"/>
      <c r="H112" s="40" t="s">
        <v>167</v>
      </c>
      <c r="I112" s="40">
        <v>10</v>
      </c>
      <c r="J112" s="45" t="s">
        <v>202</v>
      </c>
      <c r="K112" s="69">
        <v>75</v>
      </c>
      <c r="L112" s="54" t="s">
        <v>355</v>
      </c>
    </row>
    <row r="113" spans="1:12" ht="12.75" x14ac:dyDescent="0.25">
      <c r="A113" s="45" t="s">
        <v>356</v>
      </c>
      <c r="B113" s="44" t="s">
        <v>357</v>
      </c>
      <c r="E113" s="44"/>
      <c r="F113" s="44"/>
      <c r="G113" s="43"/>
      <c r="H113" s="40" t="s">
        <v>167</v>
      </c>
      <c r="I113" s="40">
        <v>14</v>
      </c>
      <c r="J113" s="45" t="s">
        <v>202</v>
      </c>
      <c r="K113" s="42">
        <v>126.25</v>
      </c>
      <c r="L113" s="54"/>
    </row>
    <row r="114" spans="1:12" ht="25.5" x14ac:dyDescent="0.25">
      <c r="A114" s="45" t="s">
        <v>358</v>
      </c>
      <c r="B114" s="44" t="s">
        <v>359</v>
      </c>
      <c r="E114" s="44"/>
      <c r="F114" s="44"/>
      <c r="G114" s="43"/>
      <c r="H114" s="40" t="s">
        <v>167</v>
      </c>
      <c r="I114" s="40">
        <v>14</v>
      </c>
      <c r="J114" s="45" t="s">
        <v>202</v>
      </c>
      <c r="K114" s="42">
        <v>151.5</v>
      </c>
      <c r="L114" s="50"/>
    </row>
    <row r="115" spans="1:12" ht="38.25" x14ac:dyDescent="0.25">
      <c r="A115" s="45" t="s">
        <v>360</v>
      </c>
      <c r="B115" s="44" t="s">
        <v>361</v>
      </c>
      <c r="E115" s="44"/>
      <c r="F115" s="44"/>
      <c r="G115" s="43"/>
      <c r="H115" s="40" t="s">
        <v>167</v>
      </c>
      <c r="I115" s="40">
        <v>14</v>
      </c>
      <c r="J115" s="45" t="s">
        <v>202</v>
      </c>
      <c r="K115" s="42">
        <v>303</v>
      </c>
      <c r="L115" s="50"/>
    </row>
    <row r="116" spans="1:12" ht="38.25" x14ac:dyDescent="0.25">
      <c r="A116" s="45" t="s">
        <v>362</v>
      </c>
      <c r="B116" s="44" t="s">
        <v>363</v>
      </c>
      <c r="E116" s="44"/>
      <c r="F116" s="44"/>
      <c r="G116" s="43"/>
      <c r="H116" s="40" t="s">
        <v>167</v>
      </c>
      <c r="I116" s="40">
        <v>14</v>
      </c>
      <c r="J116" s="45" t="s">
        <v>202</v>
      </c>
      <c r="K116" s="42">
        <v>404</v>
      </c>
      <c r="L116" s="41"/>
    </row>
    <row r="117" spans="1:12" ht="38.25" x14ac:dyDescent="0.25">
      <c r="A117" s="45" t="s">
        <v>364</v>
      </c>
      <c r="B117" s="44" t="s">
        <v>365</v>
      </c>
      <c r="E117" s="44"/>
      <c r="F117" s="44"/>
      <c r="G117" s="43"/>
      <c r="H117" s="40" t="s">
        <v>167</v>
      </c>
      <c r="I117" s="40">
        <v>14</v>
      </c>
      <c r="J117" s="45" t="s">
        <v>202</v>
      </c>
      <c r="K117" s="42">
        <v>404</v>
      </c>
      <c r="L117" s="41"/>
    </row>
    <row r="118" spans="1:12" ht="38.25" x14ac:dyDescent="0.25">
      <c r="A118" s="45" t="s">
        <v>366</v>
      </c>
      <c r="B118" s="44" t="s">
        <v>367</v>
      </c>
      <c r="E118" s="44"/>
      <c r="F118" s="44"/>
      <c r="G118" s="43"/>
      <c r="H118" s="40" t="s">
        <v>167</v>
      </c>
      <c r="I118" s="40">
        <v>14</v>
      </c>
      <c r="J118" s="45" t="s">
        <v>202</v>
      </c>
      <c r="K118" s="42">
        <v>303</v>
      </c>
      <c r="L118" s="41"/>
    </row>
    <row r="119" spans="1:12" ht="38.25" x14ac:dyDescent="0.25">
      <c r="A119" s="45" t="s">
        <v>368</v>
      </c>
      <c r="B119" s="44" t="s">
        <v>369</v>
      </c>
      <c r="E119" s="44"/>
      <c r="F119" s="44"/>
      <c r="G119" s="43"/>
      <c r="H119" s="40" t="s">
        <v>167</v>
      </c>
      <c r="I119" s="40">
        <v>14</v>
      </c>
      <c r="J119" s="45" t="s">
        <v>202</v>
      </c>
      <c r="K119" s="42">
        <v>202</v>
      </c>
      <c r="L119" s="41"/>
    </row>
    <row r="120" spans="1:12" ht="51" x14ac:dyDescent="0.25">
      <c r="A120" s="45" t="s">
        <v>370</v>
      </c>
      <c r="B120" s="44" t="s">
        <v>371</v>
      </c>
      <c r="E120" s="44"/>
      <c r="F120" s="44"/>
      <c r="G120" s="43"/>
      <c r="H120" s="40" t="s">
        <v>167</v>
      </c>
      <c r="I120" s="40">
        <v>14</v>
      </c>
      <c r="J120" s="45" t="s">
        <v>202</v>
      </c>
      <c r="K120" s="42">
        <v>303</v>
      </c>
      <c r="L120" s="41"/>
    </row>
    <row r="121" spans="1:12" ht="89.25" x14ac:dyDescent="0.25">
      <c r="A121" s="45" t="s">
        <v>372</v>
      </c>
      <c r="B121" s="44" t="s">
        <v>373</v>
      </c>
      <c r="C121" s="44">
        <v>13</v>
      </c>
      <c r="E121" s="44" t="s">
        <v>113</v>
      </c>
      <c r="F121" s="44" t="s">
        <v>227</v>
      </c>
      <c r="H121" s="45" t="s">
        <v>374</v>
      </c>
      <c r="J121" s="45" t="s">
        <v>210</v>
      </c>
      <c r="K121" s="42">
        <v>45.45</v>
      </c>
    </row>
    <row r="122" spans="1:12" ht="89.25" x14ac:dyDescent="0.25">
      <c r="A122" s="45" t="s">
        <v>375</v>
      </c>
      <c r="B122" s="44" t="s">
        <v>376</v>
      </c>
      <c r="C122" s="44">
        <v>13</v>
      </c>
      <c r="E122" s="44" t="s">
        <v>113</v>
      </c>
      <c r="F122" s="44" t="s">
        <v>227</v>
      </c>
      <c r="H122" s="45" t="s">
        <v>377</v>
      </c>
      <c r="J122" s="45" t="s">
        <v>210</v>
      </c>
      <c r="K122" s="42">
        <v>30.3</v>
      </c>
      <c r="L122" s="55"/>
    </row>
    <row r="123" spans="1:12" ht="12.75" x14ac:dyDescent="0.25">
      <c r="A123" s="45" t="s">
        <v>378</v>
      </c>
      <c r="B123" s="44" t="s">
        <v>379</v>
      </c>
      <c r="C123" s="44">
        <v>13</v>
      </c>
      <c r="E123" s="44" t="s">
        <v>113</v>
      </c>
      <c r="F123" s="44" t="s">
        <v>114</v>
      </c>
      <c r="G123" s="43"/>
      <c r="K123" s="42">
        <v>45.45</v>
      </c>
    </row>
    <row r="124" spans="1:12" ht="12.75" x14ac:dyDescent="0.25">
      <c r="A124" s="45" t="s">
        <v>380</v>
      </c>
      <c r="B124" s="44" t="s">
        <v>381</v>
      </c>
      <c r="G124" s="43" t="s">
        <v>128</v>
      </c>
      <c r="K124" s="42" t="s">
        <v>307</v>
      </c>
    </row>
    <row r="125" spans="1:12" ht="12.75" x14ac:dyDescent="0.25">
      <c r="A125" s="45" t="s">
        <v>382</v>
      </c>
      <c r="B125" s="44" t="s">
        <v>383</v>
      </c>
      <c r="C125" s="62">
        <v>18</v>
      </c>
      <c r="E125" s="44" t="s">
        <v>113</v>
      </c>
      <c r="F125" s="44" t="s">
        <v>384</v>
      </c>
      <c r="G125" s="43"/>
      <c r="H125" s="40" t="s">
        <v>167</v>
      </c>
      <c r="K125" s="42">
        <v>565.6</v>
      </c>
    </row>
    <row r="126" spans="1:12" ht="12.75" x14ac:dyDescent="0.25">
      <c r="A126" s="45" t="s">
        <v>385</v>
      </c>
      <c r="B126" s="44" t="s">
        <v>386</v>
      </c>
      <c r="C126" s="62">
        <v>18</v>
      </c>
      <c r="E126" s="44" t="s">
        <v>113</v>
      </c>
      <c r="F126" s="44" t="s">
        <v>384</v>
      </c>
      <c r="G126" s="43"/>
      <c r="H126" s="40" t="s">
        <v>167</v>
      </c>
      <c r="K126" s="42">
        <v>565.6</v>
      </c>
    </row>
    <row r="127" spans="1:12" ht="25.5" x14ac:dyDescent="0.25">
      <c r="A127" s="45" t="s">
        <v>387</v>
      </c>
      <c r="B127" s="44" t="s">
        <v>388</v>
      </c>
      <c r="C127" s="44">
        <v>15</v>
      </c>
      <c r="E127" s="44" t="s">
        <v>113</v>
      </c>
      <c r="F127" s="44" t="s">
        <v>384</v>
      </c>
      <c r="G127" s="43"/>
      <c r="H127" s="45" t="s">
        <v>167</v>
      </c>
      <c r="K127" s="42">
        <v>353.5</v>
      </c>
    </row>
    <row r="128" spans="1:12" ht="25.5" x14ac:dyDescent="0.25">
      <c r="A128" s="45" t="s">
        <v>389</v>
      </c>
      <c r="B128" s="44" t="s">
        <v>390</v>
      </c>
      <c r="C128" s="44">
        <v>15</v>
      </c>
      <c r="E128" s="44" t="s">
        <v>113</v>
      </c>
      <c r="F128" s="44" t="s">
        <v>384</v>
      </c>
      <c r="G128" s="43"/>
      <c r="H128" s="45" t="s">
        <v>167</v>
      </c>
      <c r="K128" s="42">
        <v>353.5</v>
      </c>
    </row>
    <row r="129" spans="1:12" ht="38.25" x14ac:dyDescent="0.25">
      <c r="A129" s="45" t="s">
        <v>391</v>
      </c>
      <c r="B129" s="44" t="s">
        <v>392</v>
      </c>
      <c r="C129" s="44">
        <v>15</v>
      </c>
      <c r="E129" s="44" t="s">
        <v>113</v>
      </c>
      <c r="F129" s="44" t="s">
        <v>384</v>
      </c>
      <c r="G129" s="43"/>
      <c r="H129" s="45" t="s">
        <v>167</v>
      </c>
      <c r="K129" s="42">
        <v>565.6</v>
      </c>
    </row>
    <row r="130" spans="1:12" ht="38.25" x14ac:dyDescent="0.25">
      <c r="A130" s="45" t="s">
        <v>393</v>
      </c>
      <c r="B130" s="44" t="s">
        <v>394</v>
      </c>
      <c r="C130" s="44">
        <v>15</v>
      </c>
      <c r="E130" s="44" t="s">
        <v>113</v>
      </c>
      <c r="F130" s="44" t="s">
        <v>384</v>
      </c>
      <c r="G130" s="43"/>
      <c r="H130" s="45" t="s">
        <v>167</v>
      </c>
      <c r="K130" s="42">
        <v>565.6</v>
      </c>
    </row>
    <row r="131" spans="1:12" ht="25.5" x14ac:dyDescent="0.25">
      <c r="A131" s="45" t="s">
        <v>395</v>
      </c>
      <c r="B131" s="44" t="s">
        <v>396</v>
      </c>
      <c r="C131" s="44">
        <v>15</v>
      </c>
      <c r="E131" s="44" t="s">
        <v>113</v>
      </c>
      <c r="F131" s="44" t="s">
        <v>384</v>
      </c>
      <c r="G131" s="43"/>
      <c r="H131" s="45" t="s">
        <v>167</v>
      </c>
      <c r="K131" s="42">
        <v>565.6</v>
      </c>
      <c r="L131" s="41"/>
    </row>
    <row r="132" spans="1:12" ht="25.5" x14ac:dyDescent="0.25">
      <c r="A132" s="45" t="s">
        <v>397</v>
      </c>
      <c r="B132" s="44" t="s">
        <v>398</v>
      </c>
      <c r="C132" s="44">
        <v>15</v>
      </c>
      <c r="E132" s="44" t="s">
        <v>113</v>
      </c>
      <c r="F132" s="44" t="s">
        <v>384</v>
      </c>
      <c r="G132" s="43"/>
      <c r="H132" s="45" t="s">
        <v>167</v>
      </c>
      <c r="K132" s="42">
        <v>565.6</v>
      </c>
      <c r="L132" s="41"/>
    </row>
    <row r="133" spans="1:12" ht="12.75" x14ac:dyDescent="0.25">
      <c r="A133" s="40" t="s">
        <v>399</v>
      </c>
      <c r="B133" s="37" t="s">
        <v>400</v>
      </c>
      <c r="C133" s="44"/>
      <c r="E133" s="37" t="s">
        <v>401</v>
      </c>
      <c r="F133" s="44" t="s">
        <v>127</v>
      </c>
      <c r="G133" s="43"/>
      <c r="H133" s="45"/>
      <c r="K133" s="42">
        <v>25.25</v>
      </c>
    </row>
    <row r="134" spans="1:12" x14ac:dyDescent="0.25">
      <c r="A134" s="40" t="s">
        <v>402</v>
      </c>
      <c r="B134" s="37" t="s">
        <v>403</v>
      </c>
      <c r="C134" s="44"/>
      <c r="E134" s="37" t="s">
        <v>401</v>
      </c>
      <c r="F134" s="44" t="s">
        <v>127</v>
      </c>
      <c r="G134" s="43"/>
      <c r="H134" s="45"/>
      <c r="K134" s="42">
        <v>25.25</v>
      </c>
    </row>
    <row r="135" spans="1:12" x14ac:dyDescent="0.25">
      <c r="A135" s="40" t="s">
        <v>404</v>
      </c>
      <c r="B135" s="37" t="s">
        <v>405</v>
      </c>
      <c r="C135" s="44"/>
      <c r="E135" s="37" t="s">
        <v>401</v>
      </c>
      <c r="F135" s="44" t="s">
        <v>127</v>
      </c>
      <c r="G135" s="43"/>
      <c r="H135" s="45"/>
      <c r="K135" s="42">
        <v>25.25</v>
      </c>
    </row>
    <row r="136" spans="1:12" x14ac:dyDescent="0.25">
      <c r="A136" s="40" t="s">
        <v>406</v>
      </c>
      <c r="B136" s="37" t="s">
        <v>407</v>
      </c>
      <c r="C136" s="44"/>
      <c r="E136" s="37" t="s">
        <v>401</v>
      </c>
      <c r="F136" s="44" t="s">
        <v>127</v>
      </c>
      <c r="G136" s="43"/>
      <c r="H136" s="45"/>
      <c r="K136" s="42">
        <v>25.25</v>
      </c>
    </row>
    <row r="137" spans="1:12" ht="12.75" x14ac:dyDescent="0.25">
      <c r="A137" s="40" t="s">
        <v>408</v>
      </c>
      <c r="B137" s="37" t="s">
        <v>409</v>
      </c>
      <c r="C137" s="44">
        <v>18</v>
      </c>
      <c r="E137" s="37" t="s">
        <v>117</v>
      </c>
      <c r="F137" s="44" t="s">
        <v>127</v>
      </c>
      <c r="G137" s="43"/>
      <c r="H137" s="45"/>
      <c r="K137" s="42">
        <v>65.650000000000006</v>
      </c>
      <c r="L137" s="41"/>
    </row>
    <row r="138" spans="1:12" ht="12.75" x14ac:dyDescent="0.25">
      <c r="A138" s="40" t="s">
        <v>410</v>
      </c>
      <c r="B138" s="37" t="s">
        <v>411</v>
      </c>
      <c r="C138" s="44">
        <v>18</v>
      </c>
      <c r="E138" s="37" t="s">
        <v>117</v>
      </c>
      <c r="F138" s="44" t="s">
        <v>127</v>
      </c>
      <c r="G138" s="43"/>
      <c r="H138" s="45"/>
      <c r="K138" s="42">
        <v>65.650000000000006</v>
      </c>
      <c r="L138" s="41"/>
    </row>
    <row r="139" spans="1:12" ht="12.75" x14ac:dyDescent="0.25">
      <c r="A139" s="45" t="s">
        <v>412</v>
      </c>
      <c r="B139" s="44" t="s">
        <v>413</v>
      </c>
      <c r="C139" s="44">
        <v>18</v>
      </c>
      <c r="E139" s="44" t="s">
        <v>113</v>
      </c>
      <c r="F139" s="44" t="s">
        <v>127</v>
      </c>
      <c r="G139" s="45"/>
      <c r="J139" s="45" t="s">
        <v>202</v>
      </c>
      <c r="K139" s="42">
        <v>42.42</v>
      </c>
    </row>
    <row r="140" spans="1:12" ht="12.75" x14ac:dyDescent="0.25">
      <c r="A140" s="45" t="s">
        <v>414</v>
      </c>
      <c r="B140" s="44" t="s">
        <v>415</v>
      </c>
      <c r="C140" s="44">
        <v>6</v>
      </c>
      <c r="E140" s="44" t="s">
        <v>117</v>
      </c>
      <c r="F140" s="44" t="s">
        <v>127</v>
      </c>
      <c r="G140" s="45"/>
      <c r="J140" s="64"/>
      <c r="K140" s="42">
        <v>67.67</v>
      </c>
      <c r="L140" s="41"/>
    </row>
    <row r="141" spans="1:12" ht="12.75" x14ac:dyDescent="0.25">
      <c r="A141" s="45" t="s">
        <v>416</v>
      </c>
      <c r="B141" s="44" t="s">
        <v>417</v>
      </c>
      <c r="C141" s="44">
        <v>6</v>
      </c>
      <c r="E141" s="44" t="s">
        <v>117</v>
      </c>
      <c r="F141" s="44" t="s">
        <v>127</v>
      </c>
      <c r="G141" s="45"/>
      <c r="J141" s="64"/>
      <c r="K141" s="42">
        <v>67.67</v>
      </c>
      <c r="L141" s="41"/>
    </row>
    <row r="142" spans="1:12" s="65" customFormat="1" ht="12.75" x14ac:dyDescent="0.25">
      <c r="A142" s="45" t="s">
        <v>418</v>
      </c>
      <c r="B142" s="44" t="s">
        <v>419</v>
      </c>
      <c r="C142" s="44">
        <v>15</v>
      </c>
      <c r="E142" s="44" t="s">
        <v>113</v>
      </c>
      <c r="F142" s="44" t="s">
        <v>127</v>
      </c>
      <c r="G142" s="68"/>
      <c r="H142" s="67"/>
      <c r="I142" s="67"/>
      <c r="J142" s="66"/>
      <c r="K142" s="42">
        <v>121.2</v>
      </c>
      <c r="L142" s="41"/>
    </row>
    <row r="143" spans="1:12" ht="12.75" x14ac:dyDescent="0.25">
      <c r="A143" s="45" t="s">
        <v>420</v>
      </c>
      <c r="B143" s="44" t="s">
        <v>421</v>
      </c>
      <c r="C143" s="44">
        <v>15</v>
      </c>
      <c r="E143" s="44" t="s">
        <v>113</v>
      </c>
      <c r="F143" s="44" t="s">
        <v>127</v>
      </c>
      <c r="G143" s="45"/>
      <c r="J143" s="64"/>
      <c r="K143" s="42">
        <v>121.2</v>
      </c>
      <c r="L143" s="41"/>
    </row>
    <row r="144" spans="1:12" ht="25.5" x14ac:dyDescent="0.25">
      <c r="A144" s="45" t="s">
        <v>422</v>
      </c>
      <c r="B144" s="44" t="s">
        <v>423</v>
      </c>
      <c r="C144" s="44">
        <v>6</v>
      </c>
      <c r="E144" s="44" t="s">
        <v>117</v>
      </c>
      <c r="F144" s="44" t="s">
        <v>127</v>
      </c>
      <c r="G144" s="45"/>
      <c r="J144" s="45" t="s">
        <v>202</v>
      </c>
      <c r="K144" s="42">
        <v>131.30000000000001</v>
      </c>
    </row>
    <row r="145" spans="1:12" ht="12.75" x14ac:dyDescent="0.25">
      <c r="A145" s="45" t="s">
        <v>424</v>
      </c>
      <c r="B145" s="44" t="s">
        <v>425</v>
      </c>
      <c r="C145" s="44">
        <v>6</v>
      </c>
      <c r="E145" s="44" t="s">
        <v>113</v>
      </c>
      <c r="F145" s="44" t="s">
        <v>127</v>
      </c>
      <c r="G145" s="45"/>
      <c r="J145" s="45" t="s">
        <v>202</v>
      </c>
      <c r="K145" s="42">
        <v>60.6</v>
      </c>
    </row>
    <row r="146" spans="1:12" ht="12.75" x14ac:dyDescent="0.25">
      <c r="A146" s="45" t="s">
        <v>426</v>
      </c>
      <c r="B146" s="44" t="s">
        <v>427</v>
      </c>
      <c r="C146" s="44">
        <v>6</v>
      </c>
      <c r="E146" s="44" t="s">
        <v>113</v>
      </c>
      <c r="F146" s="44" t="s">
        <v>127</v>
      </c>
      <c r="G146" s="45"/>
      <c r="J146" s="45" t="s">
        <v>202</v>
      </c>
      <c r="K146" s="42">
        <v>65.650000000000006</v>
      </c>
    </row>
    <row r="147" spans="1:12" x14ac:dyDescent="0.25">
      <c r="A147" s="45" t="s">
        <v>428</v>
      </c>
      <c r="B147" s="44" t="s">
        <v>429</v>
      </c>
      <c r="C147" s="44">
        <v>6</v>
      </c>
      <c r="E147" s="44" t="s">
        <v>113</v>
      </c>
      <c r="F147" s="44" t="s">
        <v>127</v>
      </c>
      <c r="G147" s="45"/>
      <c r="J147" s="45" t="s">
        <v>202</v>
      </c>
      <c r="K147" s="42">
        <v>103.02</v>
      </c>
    </row>
    <row r="148" spans="1:12" ht="12.75" x14ac:dyDescent="0.25">
      <c r="A148" s="45" t="s">
        <v>430</v>
      </c>
      <c r="B148" s="44" t="s">
        <v>431</v>
      </c>
      <c r="C148" s="44">
        <v>18</v>
      </c>
      <c r="E148" s="44" t="s">
        <v>113</v>
      </c>
      <c r="F148" s="44" t="s">
        <v>200</v>
      </c>
      <c r="G148" s="45"/>
      <c r="H148" s="45" t="s">
        <v>167</v>
      </c>
      <c r="K148" s="42">
        <v>171.7</v>
      </c>
    </row>
    <row r="149" spans="1:12" ht="12.75" x14ac:dyDescent="0.25">
      <c r="A149" s="45" t="s">
        <v>432</v>
      </c>
      <c r="B149" s="44" t="s">
        <v>433</v>
      </c>
      <c r="C149" s="44">
        <v>18</v>
      </c>
      <c r="E149" s="44" t="s">
        <v>113</v>
      </c>
      <c r="F149" s="44" t="s">
        <v>200</v>
      </c>
      <c r="G149" s="45"/>
      <c r="H149" s="45" t="s">
        <v>167</v>
      </c>
      <c r="K149" s="42">
        <v>171.7</v>
      </c>
    </row>
    <row r="150" spans="1:12" ht="12.75" x14ac:dyDescent="0.25">
      <c r="A150" s="45" t="s">
        <v>434</v>
      </c>
      <c r="B150" s="44" t="s">
        <v>435</v>
      </c>
      <c r="C150" s="62">
        <v>15</v>
      </c>
      <c r="E150" s="44" t="s">
        <v>113</v>
      </c>
      <c r="F150" s="44" t="s">
        <v>200</v>
      </c>
      <c r="G150" s="45"/>
      <c r="H150" s="45" t="s">
        <v>167</v>
      </c>
      <c r="K150" s="42">
        <v>175.74</v>
      </c>
    </row>
    <row r="151" spans="1:12" ht="12.75" x14ac:dyDescent="0.25">
      <c r="A151" s="45" t="s">
        <v>436</v>
      </c>
      <c r="B151" s="44" t="s">
        <v>437</v>
      </c>
      <c r="C151" s="62">
        <v>15</v>
      </c>
      <c r="E151" s="44" t="s">
        <v>113</v>
      </c>
      <c r="F151" s="44" t="s">
        <v>200</v>
      </c>
      <c r="G151" s="45"/>
      <c r="H151" s="45" t="s">
        <v>167</v>
      </c>
      <c r="K151" s="42">
        <v>175.74</v>
      </c>
    </row>
    <row r="152" spans="1:12" ht="12.75" x14ac:dyDescent="0.25">
      <c r="A152" s="45" t="s">
        <v>438</v>
      </c>
      <c r="B152" s="44" t="s">
        <v>439</v>
      </c>
      <c r="C152" s="44">
        <v>18</v>
      </c>
      <c r="E152" s="44" t="s">
        <v>113</v>
      </c>
      <c r="F152" s="44" t="s">
        <v>127</v>
      </c>
      <c r="G152" s="45"/>
      <c r="H152" s="45" t="s">
        <v>167</v>
      </c>
      <c r="K152" s="42">
        <v>126.25</v>
      </c>
      <c r="L152" s="41"/>
    </row>
    <row r="153" spans="1:12" ht="12.75" x14ac:dyDescent="0.25">
      <c r="A153" s="45" t="s">
        <v>440</v>
      </c>
      <c r="B153" s="44" t="s">
        <v>441</v>
      </c>
      <c r="C153" s="44">
        <v>18</v>
      </c>
      <c r="E153" s="44" t="s">
        <v>113</v>
      </c>
      <c r="F153" s="44" t="s">
        <v>127</v>
      </c>
      <c r="G153" s="45"/>
      <c r="H153" s="45" t="s">
        <v>167</v>
      </c>
      <c r="K153" s="42">
        <v>126.25</v>
      </c>
      <c r="L153" s="41"/>
    </row>
    <row r="154" spans="1:12" ht="12.75" x14ac:dyDescent="0.25">
      <c r="A154" s="45" t="s">
        <v>442</v>
      </c>
      <c r="B154" s="44" t="s">
        <v>443</v>
      </c>
      <c r="C154" s="62">
        <v>15</v>
      </c>
      <c r="E154" s="44" t="s">
        <v>113</v>
      </c>
      <c r="F154" s="44" t="s">
        <v>127</v>
      </c>
      <c r="G154" s="45"/>
      <c r="H154" s="45" t="s">
        <v>167</v>
      </c>
      <c r="K154" s="42">
        <v>85.85</v>
      </c>
      <c r="L154" s="41"/>
    </row>
    <row r="155" spans="1:12" ht="12.75" x14ac:dyDescent="0.25">
      <c r="A155" s="45" t="s">
        <v>444</v>
      </c>
      <c r="B155" s="44" t="s">
        <v>445</v>
      </c>
      <c r="C155" s="62">
        <v>15</v>
      </c>
      <c r="E155" s="44" t="s">
        <v>113</v>
      </c>
      <c r="F155" s="44" t="s">
        <v>127</v>
      </c>
      <c r="G155" s="45"/>
      <c r="H155" s="45" t="s">
        <v>167</v>
      </c>
      <c r="K155" s="42">
        <v>85.85</v>
      </c>
      <c r="L155" s="41"/>
    </row>
    <row r="156" spans="1:12" ht="12.75" x14ac:dyDescent="0.25">
      <c r="A156" s="45" t="s">
        <v>446</v>
      </c>
      <c r="B156" s="44" t="s">
        <v>447</v>
      </c>
      <c r="C156" s="44">
        <v>18</v>
      </c>
      <c r="E156" s="44" t="s">
        <v>113</v>
      </c>
      <c r="F156" s="44" t="s">
        <v>227</v>
      </c>
      <c r="G156" s="45"/>
      <c r="K156" s="42">
        <v>171.7</v>
      </c>
      <c r="L156" s="41"/>
    </row>
    <row r="157" spans="1:12" ht="12.75" x14ac:dyDescent="0.25">
      <c r="A157" s="45" t="s">
        <v>448</v>
      </c>
      <c r="B157" s="44" t="s">
        <v>449</v>
      </c>
      <c r="C157" s="44">
        <v>18</v>
      </c>
      <c r="E157" s="44" t="s">
        <v>113</v>
      </c>
      <c r="F157" s="44" t="s">
        <v>227</v>
      </c>
      <c r="G157" s="45"/>
      <c r="K157" s="42">
        <v>171.7</v>
      </c>
      <c r="L157" s="41"/>
    </row>
    <row r="158" spans="1:12" ht="12.75" x14ac:dyDescent="0.25">
      <c r="A158" s="45" t="s">
        <v>450</v>
      </c>
      <c r="B158" s="44" t="s">
        <v>451</v>
      </c>
      <c r="C158" s="62">
        <v>15</v>
      </c>
      <c r="E158" s="44" t="s">
        <v>113</v>
      </c>
      <c r="F158" s="44" t="s">
        <v>227</v>
      </c>
      <c r="G158" s="45"/>
      <c r="K158" s="42">
        <v>126.25</v>
      </c>
      <c r="L158" s="41"/>
    </row>
    <row r="159" spans="1:12" ht="12.75" x14ac:dyDescent="0.25">
      <c r="A159" s="45" t="s">
        <v>452</v>
      </c>
      <c r="B159" s="44" t="s">
        <v>453</v>
      </c>
      <c r="C159" s="62">
        <v>15</v>
      </c>
      <c r="E159" s="44" t="s">
        <v>113</v>
      </c>
      <c r="F159" s="44" t="s">
        <v>227</v>
      </c>
      <c r="G159" s="45"/>
      <c r="K159" s="42">
        <v>126.25</v>
      </c>
      <c r="L159" s="41"/>
    </row>
    <row r="160" spans="1:12" ht="25.5" x14ac:dyDescent="0.25">
      <c r="A160" s="45" t="s">
        <v>454</v>
      </c>
      <c r="B160" s="44" t="s">
        <v>455</v>
      </c>
      <c r="C160" s="62">
        <v>6</v>
      </c>
      <c r="D160" s="44">
        <v>15</v>
      </c>
      <c r="E160" s="44" t="s">
        <v>113</v>
      </c>
      <c r="F160" s="44" t="s">
        <v>127</v>
      </c>
      <c r="G160" s="45"/>
      <c r="K160" s="42">
        <v>175.74</v>
      </c>
      <c r="L160" s="41"/>
    </row>
    <row r="161" spans="1:12" ht="25.5" x14ac:dyDescent="0.25">
      <c r="A161" s="45" t="s">
        <v>456</v>
      </c>
      <c r="B161" s="44" t="s">
        <v>457</v>
      </c>
      <c r="C161" s="62">
        <v>6</v>
      </c>
      <c r="D161" s="44">
        <v>15</v>
      </c>
      <c r="E161" s="44" t="s">
        <v>113</v>
      </c>
      <c r="F161" s="44" t="s">
        <v>127</v>
      </c>
      <c r="G161" s="45"/>
      <c r="K161" s="42">
        <v>175.74</v>
      </c>
      <c r="L161" s="41"/>
    </row>
    <row r="162" spans="1:12" ht="12.75" x14ac:dyDescent="0.25">
      <c r="A162" s="45" t="s">
        <v>458</v>
      </c>
      <c r="B162" s="44" t="s">
        <v>459</v>
      </c>
      <c r="C162" s="44">
        <v>15</v>
      </c>
      <c r="E162" s="44" t="s">
        <v>113</v>
      </c>
      <c r="F162" s="44" t="s">
        <v>200</v>
      </c>
      <c r="G162" s="45"/>
      <c r="K162" s="42">
        <v>25.25</v>
      </c>
    </row>
    <row r="163" spans="1:12" ht="12.75" x14ac:dyDescent="0.25">
      <c r="A163" s="45" t="s">
        <v>460</v>
      </c>
      <c r="B163" s="44" t="s">
        <v>461</v>
      </c>
      <c r="C163" s="44">
        <v>15</v>
      </c>
      <c r="E163" s="44" t="s">
        <v>113</v>
      </c>
      <c r="F163" s="44" t="s">
        <v>200</v>
      </c>
      <c r="G163" s="45"/>
      <c r="K163" s="42">
        <v>25.25</v>
      </c>
    </row>
    <row r="164" spans="1:12" ht="12.75" x14ac:dyDescent="0.25">
      <c r="A164" s="45" t="s">
        <v>462</v>
      </c>
      <c r="B164" s="44" t="s">
        <v>463</v>
      </c>
      <c r="G164" s="45" t="s">
        <v>128</v>
      </c>
      <c r="K164" s="42" t="s">
        <v>307</v>
      </c>
    </row>
    <row r="165" spans="1:12" ht="12.75" x14ac:dyDescent="0.25">
      <c r="A165" s="45" t="s">
        <v>464</v>
      </c>
      <c r="B165" s="44" t="s">
        <v>465</v>
      </c>
      <c r="E165" s="44" t="s">
        <v>113</v>
      </c>
      <c r="F165" s="44" t="s">
        <v>127</v>
      </c>
      <c r="G165" s="45" t="s">
        <v>128</v>
      </c>
      <c r="K165" s="42">
        <v>117.16</v>
      </c>
    </row>
    <row r="166" spans="1:12" ht="12.75" x14ac:dyDescent="0.25">
      <c r="A166" s="45" t="s">
        <v>466</v>
      </c>
      <c r="B166" s="44" t="s">
        <v>467</v>
      </c>
      <c r="E166" s="44" t="s">
        <v>113</v>
      </c>
      <c r="F166" s="44" t="s">
        <v>127</v>
      </c>
      <c r="G166" s="45" t="s">
        <v>128</v>
      </c>
      <c r="K166" s="42">
        <v>175.74</v>
      </c>
    </row>
    <row r="167" spans="1:12" ht="12.75" x14ac:dyDescent="0.25">
      <c r="A167" s="45" t="s">
        <v>468</v>
      </c>
      <c r="B167" s="44" t="s">
        <v>469</v>
      </c>
      <c r="E167" s="44" t="s">
        <v>113</v>
      </c>
      <c r="F167" s="44" t="s">
        <v>127</v>
      </c>
      <c r="G167" s="45" t="s">
        <v>128</v>
      </c>
      <c r="K167" s="42" t="s">
        <v>307</v>
      </c>
    </row>
    <row r="168" spans="1:12" ht="12.75" x14ac:dyDescent="0.25">
      <c r="A168" s="45" t="s">
        <v>470</v>
      </c>
      <c r="B168" s="44" t="s">
        <v>471</v>
      </c>
      <c r="E168" s="44" t="s">
        <v>113</v>
      </c>
      <c r="F168" s="44" t="s">
        <v>127</v>
      </c>
      <c r="G168" s="45" t="s">
        <v>128</v>
      </c>
      <c r="K168" s="42" t="s">
        <v>307</v>
      </c>
    </row>
    <row r="169" spans="1:12" ht="12.75" x14ac:dyDescent="0.25">
      <c r="A169" s="45" t="s">
        <v>472</v>
      </c>
      <c r="B169" s="44" t="s">
        <v>473</v>
      </c>
      <c r="E169" s="44" t="s">
        <v>113</v>
      </c>
      <c r="F169" s="44" t="s">
        <v>127</v>
      </c>
      <c r="G169" s="45" t="s">
        <v>128</v>
      </c>
      <c r="K169" s="42">
        <v>966.57</v>
      </c>
    </row>
    <row r="170" spans="1:12" ht="12.75" x14ac:dyDescent="0.25">
      <c r="A170" s="45" t="s">
        <v>474</v>
      </c>
      <c r="B170" s="44" t="s">
        <v>475</v>
      </c>
      <c r="E170" s="44" t="s">
        <v>113</v>
      </c>
      <c r="F170" s="44" t="s">
        <v>127</v>
      </c>
      <c r="G170" s="45" t="s">
        <v>128</v>
      </c>
      <c r="K170" s="42">
        <v>966.57</v>
      </c>
    </row>
    <row r="171" spans="1:12" ht="12.75" x14ac:dyDescent="0.25">
      <c r="A171" s="45" t="s">
        <v>476</v>
      </c>
      <c r="B171" s="44" t="s">
        <v>477</v>
      </c>
      <c r="E171" s="44" t="s">
        <v>478</v>
      </c>
      <c r="F171" s="44" t="s">
        <v>479</v>
      </c>
      <c r="G171" s="45" t="s">
        <v>128</v>
      </c>
      <c r="K171" s="42" t="s">
        <v>307</v>
      </c>
    </row>
    <row r="172" spans="1:12" ht="12.75" x14ac:dyDescent="0.25">
      <c r="A172" s="45" t="s">
        <v>480</v>
      </c>
      <c r="B172" s="44" t="s">
        <v>481</v>
      </c>
      <c r="E172" s="44" t="s">
        <v>113</v>
      </c>
      <c r="F172" s="44" t="s">
        <v>127</v>
      </c>
      <c r="G172" s="45" t="s">
        <v>128</v>
      </c>
      <c r="K172" s="42" t="s">
        <v>307</v>
      </c>
    </row>
    <row r="173" spans="1:12" ht="12.75" x14ac:dyDescent="0.25">
      <c r="A173" s="45" t="s">
        <v>482</v>
      </c>
      <c r="B173" s="44" t="s">
        <v>483</v>
      </c>
      <c r="E173" s="44" t="s">
        <v>113</v>
      </c>
      <c r="F173" s="44" t="s">
        <v>127</v>
      </c>
      <c r="G173" s="45" t="s">
        <v>128</v>
      </c>
      <c r="K173" s="42">
        <v>439.35</v>
      </c>
    </row>
    <row r="174" spans="1:12" ht="12.75" x14ac:dyDescent="0.25">
      <c r="A174" s="45" t="s">
        <v>484</v>
      </c>
      <c r="B174" s="44" t="s">
        <v>485</v>
      </c>
      <c r="E174" s="44" t="s">
        <v>113</v>
      </c>
      <c r="F174" s="44" t="s">
        <v>127</v>
      </c>
      <c r="G174" s="45" t="s">
        <v>128</v>
      </c>
      <c r="K174" s="42" t="s">
        <v>307</v>
      </c>
    </row>
    <row r="175" spans="1:12" ht="12.75" x14ac:dyDescent="0.25">
      <c r="A175" s="45" t="s">
        <v>486</v>
      </c>
      <c r="B175" s="44" t="s">
        <v>487</v>
      </c>
      <c r="E175" s="44" t="s">
        <v>113</v>
      </c>
      <c r="F175" s="44" t="s">
        <v>127</v>
      </c>
      <c r="G175" s="45" t="s">
        <v>128</v>
      </c>
      <c r="K175" s="42" t="s">
        <v>307</v>
      </c>
    </row>
    <row r="176" spans="1:12" ht="12.75" x14ac:dyDescent="0.25">
      <c r="A176" s="45" t="s">
        <v>488</v>
      </c>
      <c r="B176" s="44" t="s">
        <v>489</v>
      </c>
      <c r="E176" s="44" t="s">
        <v>113</v>
      </c>
      <c r="F176" s="44" t="s">
        <v>127</v>
      </c>
      <c r="G176" s="45" t="s">
        <v>128</v>
      </c>
      <c r="K176" s="42" t="s">
        <v>307</v>
      </c>
    </row>
    <row r="177" spans="1:11" ht="12.75" x14ac:dyDescent="0.25">
      <c r="A177" s="45" t="s">
        <v>490</v>
      </c>
      <c r="B177" s="44" t="s">
        <v>491</v>
      </c>
      <c r="E177" s="44" t="s">
        <v>113</v>
      </c>
      <c r="F177" s="44" t="s">
        <v>127</v>
      </c>
      <c r="G177" s="45" t="s">
        <v>128</v>
      </c>
      <c r="K177" s="42" t="s">
        <v>307</v>
      </c>
    </row>
    <row r="178" spans="1:11" ht="12.75" x14ac:dyDescent="0.25">
      <c r="A178" s="45" t="s">
        <v>492</v>
      </c>
      <c r="B178" s="44" t="s">
        <v>493</v>
      </c>
      <c r="E178" s="44" t="s">
        <v>113</v>
      </c>
      <c r="F178" s="44" t="s">
        <v>127</v>
      </c>
      <c r="G178" s="45" t="s">
        <v>128</v>
      </c>
      <c r="K178" s="42" t="s">
        <v>307</v>
      </c>
    </row>
    <row r="179" spans="1:11" ht="12.75" x14ac:dyDescent="0.25">
      <c r="A179" s="45" t="s">
        <v>494</v>
      </c>
      <c r="B179" s="44" t="s">
        <v>495</v>
      </c>
      <c r="E179" s="44" t="s">
        <v>113</v>
      </c>
      <c r="F179" s="44" t="s">
        <v>127</v>
      </c>
      <c r="G179" s="45" t="s">
        <v>128</v>
      </c>
      <c r="K179" s="42" t="s">
        <v>307</v>
      </c>
    </row>
    <row r="180" spans="1:11" ht="12.75" x14ac:dyDescent="0.25">
      <c r="A180" s="45" t="s">
        <v>496</v>
      </c>
      <c r="B180" s="44" t="s">
        <v>497</v>
      </c>
      <c r="E180" s="44" t="s">
        <v>113</v>
      </c>
      <c r="F180" s="44" t="s">
        <v>127</v>
      </c>
      <c r="G180" s="45" t="s">
        <v>128</v>
      </c>
      <c r="K180" s="42" t="s">
        <v>307</v>
      </c>
    </row>
    <row r="181" spans="1:11" ht="12.75" x14ac:dyDescent="0.25">
      <c r="A181" s="45" t="s">
        <v>498</v>
      </c>
      <c r="B181" s="44" t="s">
        <v>499</v>
      </c>
      <c r="E181" s="44" t="s">
        <v>113</v>
      </c>
      <c r="F181" s="44" t="s">
        <v>127</v>
      </c>
      <c r="G181" s="45" t="s">
        <v>128</v>
      </c>
      <c r="K181" s="42" t="s">
        <v>307</v>
      </c>
    </row>
    <row r="182" spans="1:11" ht="12.75" x14ac:dyDescent="0.25">
      <c r="A182" s="45" t="s">
        <v>500</v>
      </c>
      <c r="B182" s="44" t="s">
        <v>501</v>
      </c>
      <c r="E182" s="44" t="s">
        <v>113</v>
      </c>
      <c r="F182" s="44" t="s">
        <v>114</v>
      </c>
      <c r="G182" s="45" t="s">
        <v>128</v>
      </c>
      <c r="K182" s="42" t="s">
        <v>307</v>
      </c>
    </row>
    <row r="183" spans="1:11" ht="12.75" x14ac:dyDescent="0.25">
      <c r="A183" s="45" t="s">
        <v>502</v>
      </c>
      <c r="B183" s="44" t="s">
        <v>503</v>
      </c>
      <c r="E183" s="44" t="s">
        <v>113</v>
      </c>
      <c r="F183" s="44" t="s">
        <v>127</v>
      </c>
      <c r="G183" s="45" t="s">
        <v>128</v>
      </c>
      <c r="K183" s="42" t="s">
        <v>307</v>
      </c>
    </row>
    <row r="184" spans="1:11" ht="12.75" x14ac:dyDescent="0.25">
      <c r="A184" s="45" t="s">
        <v>504</v>
      </c>
      <c r="B184" s="44" t="s">
        <v>505</v>
      </c>
      <c r="E184" s="44" t="s">
        <v>113</v>
      </c>
      <c r="F184" s="44" t="s">
        <v>127</v>
      </c>
      <c r="G184" s="45" t="s">
        <v>128</v>
      </c>
      <c r="K184" s="42" t="s">
        <v>307</v>
      </c>
    </row>
    <row r="185" spans="1:11" ht="12.75" x14ac:dyDescent="0.25">
      <c r="A185" s="45" t="s">
        <v>506</v>
      </c>
      <c r="B185" s="44" t="s">
        <v>507</v>
      </c>
      <c r="E185" s="44" t="s">
        <v>113</v>
      </c>
      <c r="F185" s="44" t="s">
        <v>127</v>
      </c>
      <c r="G185" s="45" t="s">
        <v>128</v>
      </c>
      <c r="K185" s="42" t="s">
        <v>307</v>
      </c>
    </row>
    <row r="186" spans="1:11" ht="12.75" x14ac:dyDescent="0.25">
      <c r="A186" s="45" t="s">
        <v>508</v>
      </c>
      <c r="B186" s="44" t="s">
        <v>509</v>
      </c>
      <c r="E186" s="44" t="s">
        <v>113</v>
      </c>
      <c r="F186" s="44" t="s">
        <v>127</v>
      </c>
      <c r="G186" s="45" t="s">
        <v>128</v>
      </c>
      <c r="K186" s="42">
        <v>146.44999999999999</v>
      </c>
    </row>
    <row r="187" spans="1:11" ht="12.75" x14ac:dyDescent="0.25">
      <c r="A187" s="45" t="s">
        <v>510</v>
      </c>
      <c r="B187" s="44" t="s">
        <v>511</v>
      </c>
      <c r="E187" s="44" t="s">
        <v>113</v>
      </c>
      <c r="F187" s="44" t="s">
        <v>127</v>
      </c>
      <c r="G187" s="45" t="s">
        <v>128</v>
      </c>
      <c r="K187" s="42">
        <v>439.35</v>
      </c>
    </row>
    <row r="188" spans="1:11" ht="12.75" x14ac:dyDescent="0.25">
      <c r="A188" s="45" t="s">
        <v>512</v>
      </c>
      <c r="B188" s="44" t="s">
        <v>513</v>
      </c>
      <c r="D188" s="44">
        <v>20</v>
      </c>
      <c r="E188" s="44" t="s">
        <v>113</v>
      </c>
      <c r="F188" s="44" t="s">
        <v>127</v>
      </c>
      <c r="G188" s="45" t="s">
        <v>128</v>
      </c>
      <c r="K188" s="42"/>
    </row>
    <row r="189" spans="1:11" ht="12.75" x14ac:dyDescent="0.25">
      <c r="A189" s="45" t="s">
        <v>514</v>
      </c>
      <c r="B189" s="44" t="s">
        <v>515</v>
      </c>
      <c r="C189" s="44">
        <v>21</v>
      </c>
      <c r="E189" s="44" t="s">
        <v>113</v>
      </c>
      <c r="F189" s="44" t="s">
        <v>127</v>
      </c>
      <c r="G189" s="43" t="s">
        <v>128</v>
      </c>
      <c r="K189" s="42"/>
    </row>
    <row r="190" spans="1:11" ht="12.75" x14ac:dyDescent="0.25">
      <c r="A190" s="45" t="s">
        <v>516</v>
      </c>
      <c r="B190" s="44" t="s">
        <v>517</v>
      </c>
      <c r="E190" s="44" t="s">
        <v>113</v>
      </c>
      <c r="F190" s="44" t="s">
        <v>127</v>
      </c>
      <c r="G190" s="43" t="s">
        <v>128</v>
      </c>
      <c r="K190" s="42"/>
    </row>
    <row r="191" spans="1:11" ht="12.75" x14ac:dyDescent="0.25">
      <c r="A191" s="45" t="s">
        <v>518</v>
      </c>
      <c r="B191" s="44" t="s">
        <v>519</v>
      </c>
      <c r="E191" s="44" t="s">
        <v>113</v>
      </c>
      <c r="F191" s="44" t="s">
        <v>127</v>
      </c>
      <c r="G191" s="43" t="s">
        <v>128</v>
      </c>
      <c r="K191" s="42"/>
    </row>
    <row r="192" spans="1:11" ht="12.75" x14ac:dyDescent="0.25">
      <c r="A192" s="45" t="s">
        <v>520</v>
      </c>
      <c r="B192" s="44" t="s">
        <v>521</v>
      </c>
      <c r="E192" s="44" t="s">
        <v>113</v>
      </c>
      <c r="F192" s="44" t="s">
        <v>127</v>
      </c>
      <c r="G192" s="43" t="s">
        <v>128</v>
      </c>
      <c r="K192" s="42"/>
    </row>
    <row r="193" spans="1:11" ht="12.75" x14ac:dyDescent="0.25">
      <c r="A193" s="45" t="s">
        <v>522</v>
      </c>
      <c r="B193" s="44" t="s">
        <v>523</v>
      </c>
      <c r="E193" s="44" t="s">
        <v>113</v>
      </c>
      <c r="F193" s="44" t="s">
        <v>127</v>
      </c>
      <c r="G193" s="43" t="s">
        <v>128</v>
      </c>
      <c r="K193" s="42"/>
    </row>
    <row r="194" spans="1:11" ht="12.75" x14ac:dyDescent="0.25">
      <c r="A194" s="45" t="s">
        <v>524</v>
      </c>
      <c r="B194" s="44" t="s">
        <v>525</v>
      </c>
      <c r="E194" s="44" t="s">
        <v>113</v>
      </c>
      <c r="F194" s="44" t="s">
        <v>127</v>
      </c>
      <c r="G194" s="43" t="s">
        <v>128</v>
      </c>
      <c r="K194" s="42"/>
    </row>
    <row r="195" spans="1:11" ht="12.75" x14ac:dyDescent="0.25">
      <c r="A195" s="45" t="s">
        <v>526</v>
      </c>
      <c r="B195" s="44" t="s">
        <v>527</v>
      </c>
      <c r="E195" s="44" t="s">
        <v>113</v>
      </c>
      <c r="F195" s="44" t="s">
        <v>127</v>
      </c>
      <c r="G195" s="43" t="s">
        <v>128</v>
      </c>
      <c r="K195" s="42"/>
    </row>
    <row r="196" spans="1:11" ht="12.75" x14ac:dyDescent="0.25">
      <c r="A196" s="45" t="s">
        <v>528</v>
      </c>
      <c r="B196" s="44" t="s">
        <v>529</v>
      </c>
      <c r="E196" s="44" t="s">
        <v>113</v>
      </c>
      <c r="F196" s="44" t="s">
        <v>127</v>
      </c>
      <c r="G196" s="43" t="s">
        <v>128</v>
      </c>
      <c r="K196" s="42"/>
    </row>
    <row r="197" spans="1:11" ht="12.75" x14ac:dyDescent="0.25">
      <c r="A197" s="45" t="s">
        <v>530</v>
      </c>
      <c r="B197" s="44" t="s">
        <v>531</v>
      </c>
      <c r="E197" s="44" t="s">
        <v>113</v>
      </c>
      <c r="F197" s="44" t="s">
        <v>127</v>
      </c>
      <c r="G197" s="43" t="s">
        <v>128</v>
      </c>
      <c r="K197" s="42"/>
    </row>
    <row r="198" spans="1:11" ht="12.75" x14ac:dyDescent="0.25">
      <c r="A198" s="45" t="s">
        <v>532</v>
      </c>
      <c r="B198" s="44" t="s">
        <v>533</v>
      </c>
      <c r="E198" s="44" t="s">
        <v>113</v>
      </c>
      <c r="F198" s="44" t="s">
        <v>127</v>
      </c>
      <c r="G198" s="43" t="s">
        <v>128</v>
      </c>
      <c r="K198" s="42"/>
    </row>
    <row r="199" spans="1:11" ht="12.75" x14ac:dyDescent="0.25">
      <c r="A199" s="45" t="s">
        <v>534</v>
      </c>
      <c r="B199" s="44" t="s">
        <v>535</v>
      </c>
      <c r="E199" s="44" t="s">
        <v>117</v>
      </c>
      <c r="F199" s="44" t="s">
        <v>127</v>
      </c>
      <c r="G199" s="43"/>
      <c r="J199" s="45" t="s">
        <v>138</v>
      </c>
      <c r="K199" s="42">
        <v>10.1</v>
      </c>
    </row>
    <row r="200" spans="1:11" ht="12.75" x14ac:dyDescent="0.25">
      <c r="A200" s="45" t="s">
        <v>536</v>
      </c>
      <c r="B200" s="44" t="s">
        <v>537</v>
      </c>
      <c r="E200" s="44" t="s">
        <v>113</v>
      </c>
      <c r="F200" s="44" t="s">
        <v>127</v>
      </c>
      <c r="G200" s="43" t="s">
        <v>128</v>
      </c>
      <c r="K200" s="42"/>
    </row>
    <row r="201" spans="1:11" ht="12.75" x14ac:dyDescent="0.25">
      <c r="A201" s="45" t="s">
        <v>538</v>
      </c>
      <c r="B201" s="44" t="s">
        <v>539</v>
      </c>
      <c r="E201" s="44" t="s">
        <v>113</v>
      </c>
      <c r="F201" s="44" t="s">
        <v>127</v>
      </c>
      <c r="G201" s="43" t="s">
        <v>128</v>
      </c>
      <c r="K201" s="42"/>
    </row>
    <row r="202" spans="1:11" ht="12.75" x14ac:dyDescent="0.25">
      <c r="A202" s="45" t="s">
        <v>540</v>
      </c>
      <c r="B202" s="44" t="s">
        <v>541</v>
      </c>
      <c r="G202" s="43" t="s">
        <v>128</v>
      </c>
      <c r="K202" s="42"/>
    </row>
    <row r="203" spans="1:11" ht="12.75" x14ac:dyDescent="0.25">
      <c r="A203" s="45" t="s">
        <v>542</v>
      </c>
      <c r="B203" s="44" t="s">
        <v>543</v>
      </c>
      <c r="E203" s="37" t="s">
        <v>544</v>
      </c>
      <c r="F203" s="37" t="s">
        <v>123</v>
      </c>
      <c r="G203" s="43"/>
      <c r="H203" s="40" t="s">
        <v>167</v>
      </c>
      <c r="I203" s="40">
        <v>90</v>
      </c>
      <c r="J203" s="40" t="s">
        <v>202</v>
      </c>
      <c r="K203" s="42">
        <v>1010</v>
      </c>
    </row>
    <row r="204" spans="1:11" ht="12.75" x14ac:dyDescent="0.25">
      <c r="A204" s="45" t="s">
        <v>545</v>
      </c>
      <c r="B204" s="44" t="s">
        <v>546</v>
      </c>
      <c r="E204" s="37" t="s">
        <v>113</v>
      </c>
      <c r="F204" s="37" t="s">
        <v>123</v>
      </c>
      <c r="G204" s="43"/>
      <c r="H204" s="40" t="s">
        <v>167</v>
      </c>
      <c r="I204" s="40">
        <v>90</v>
      </c>
      <c r="J204" s="40" t="s">
        <v>202</v>
      </c>
      <c r="K204" s="42">
        <v>505</v>
      </c>
    </row>
    <row r="205" spans="1:11" ht="12.75" x14ac:dyDescent="0.25">
      <c r="A205" s="45" t="s">
        <v>547</v>
      </c>
      <c r="B205" s="44" t="s">
        <v>548</v>
      </c>
      <c r="E205" s="37" t="s">
        <v>113</v>
      </c>
      <c r="F205" s="37" t="s">
        <v>384</v>
      </c>
      <c r="G205" s="43"/>
      <c r="H205" s="40" t="s">
        <v>167</v>
      </c>
      <c r="J205" s="40" t="s">
        <v>138</v>
      </c>
      <c r="K205" s="42">
        <v>404</v>
      </c>
    </row>
    <row r="206" spans="1:11" ht="12.75" x14ac:dyDescent="0.25">
      <c r="A206" s="45" t="s">
        <v>549</v>
      </c>
      <c r="B206" s="44" t="s">
        <v>550</v>
      </c>
      <c r="E206" s="37" t="s">
        <v>544</v>
      </c>
      <c r="F206" s="37" t="s">
        <v>384</v>
      </c>
      <c r="G206" s="43"/>
      <c r="H206" s="40" t="s">
        <v>167</v>
      </c>
      <c r="J206" s="40" t="s">
        <v>202</v>
      </c>
      <c r="K206" s="42">
        <v>404</v>
      </c>
    </row>
    <row r="207" spans="1:11" ht="12.75" x14ac:dyDescent="0.25">
      <c r="A207" s="45" t="s">
        <v>551</v>
      </c>
      <c r="B207" s="44" t="s">
        <v>552</v>
      </c>
      <c r="E207" s="37" t="s">
        <v>113</v>
      </c>
      <c r="F207" s="37" t="s">
        <v>384</v>
      </c>
      <c r="G207" s="43"/>
      <c r="H207" s="40" t="s">
        <v>167</v>
      </c>
      <c r="J207" s="40" t="s">
        <v>202</v>
      </c>
      <c r="K207" s="42">
        <v>404</v>
      </c>
    </row>
    <row r="208" spans="1:11" ht="12.75" x14ac:dyDescent="0.25">
      <c r="A208" s="45" t="s">
        <v>553</v>
      </c>
      <c r="B208" s="44" t="s">
        <v>554</v>
      </c>
      <c r="E208" s="37" t="s">
        <v>113</v>
      </c>
      <c r="F208" s="37" t="s">
        <v>384</v>
      </c>
      <c r="G208" s="43"/>
      <c r="H208" s="40" t="s">
        <v>167</v>
      </c>
      <c r="J208" s="40" t="s">
        <v>202</v>
      </c>
      <c r="K208" s="42">
        <v>808</v>
      </c>
    </row>
    <row r="209" spans="1:12" ht="25.5" x14ac:dyDescent="0.25">
      <c r="A209" s="45" t="s">
        <v>555</v>
      </c>
      <c r="B209" s="44" t="s">
        <v>556</v>
      </c>
      <c r="E209" s="37" t="s">
        <v>544</v>
      </c>
      <c r="F209" s="37" t="s">
        <v>384</v>
      </c>
      <c r="G209" s="43"/>
      <c r="H209" s="40" t="s">
        <v>167</v>
      </c>
      <c r="J209" s="40" t="s">
        <v>202</v>
      </c>
      <c r="K209" s="42">
        <v>808</v>
      </c>
    </row>
    <row r="210" spans="1:12" ht="25.5" x14ac:dyDescent="0.25">
      <c r="A210" s="45" t="s">
        <v>557</v>
      </c>
      <c r="B210" s="44" t="s">
        <v>558</v>
      </c>
      <c r="E210" s="37" t="s">
        <v>113</v>
      </c>
      <c r="F210" s="37" t="s">
        <v>384</v>
      </c>
      <c r="G210" s="43"/>
      <c r="H210" s="40" t="s">
        <v>167</v>
      </c>
      <c r="J210" s="40" t="s">
        <v>202</v>
      </c>
      <c r="K210" s="42">
        <v>808</v>
      </c>
    </row>
    <row r="211" spans="1:12" ht="25.5" x14ac:dyDescent="0.25">
      <c r="A211" s="45" t="s">
        <v>559</v>
      </c>
      <c r="B211" s="44" t="s">
        <v>560</v>
      </c>
      <c r="E211" s="37" t="s">
        <v>113</v>
      </c>
      <c r="F211" s="37" t="s">
        <v>384</v>
      </c>
      <c r="G211" s="43"/>
      <c r="H211" s="40" t="s">
        <v>167</v>
      </c>
      <c r="J211" s="40" t="s">
        <v>202</v>
      </c>
      <c r="K211" s="42">
        <v>808</v>
      </c>
    </row>
    <row r="212" spans="1:12" ht="12.75" x14ac:dyDescent="0.25">
      <c r="A212" s="45" t="s">
        <v>561</v>
      </c>
      <c r="B212" s="44" t="s">
        <v>562</v>
      </c>
      <c r="E212" s="37" t="s">
        <v>113</v>
      </c>
      <c r="F212" s="37" t="s">
        <v>384</v>
      </c>
      <c r="G212" s="43"/>
      <c r="H212" s="40" t="s">
        <v>167</v>
      </c>
      <c r="J212" s="40" t="s">
        <v>202</v>
      </c>
      <c r="K212" s="42">
        <v>808</v>
      </c>
    </row>
    <row r="213" spans="1:12" ht="25.5" x14ac:dyDescent="0.25">
      <c r="A213" s="45" t="s">
        <v>563</v>
      </c>
      <c r="B213" s="44" t="s">
        <v>564</v>
      </c>
      <c r="E213" s="37" t="s">
        <v>113</v>
      </c>
      <c r="F213" s="37" t="s">
        <v>384</v>
      </c>
      <c r="G213" s="43"/>
      <c r="H213" s="40" t="s">
        <v>167</v>
      </c>
      <c r="J213" s="40" t="s">
        <v>202</v>
      </c>
      <c r="K213" s="42">
        <v>808</v>
      </c>
    </row>
    <row r="214" spans="1:12" ht="12.75" x14ac:dyDescent="0.25">
      <c r="A214" s="45" t="s">
        <v>565</v>
      </c>
      <c r="B214" s="44" t="s">
        <v>566</v>
      </c>
      <c r="E214" s="37" t="s">
        <v>113</v>
      </c>
      <c r="F214" s="37" t="s">
        <v>384</v>
      </c>
      <c r="G214" s="43"/>
      <c r="H214" s="40" t="s">
        <v>167</v>
      </c>
      <c r="J214" s="40" t="s">
        <v>202</v>
      </c>
      <c r="K214" s="42">
        <v>808</v>
      </c>
    </row>
    <row r="215" spans="1:12" ht="12.75" x14ac:dyDescent="0.25">
      <c r="A215" s="45" t="s">
        <v>567</v>
      </c>
      <c r="B215" s="44" t="s">
        <v>568</v>
      </c>
      <c r="E215" s="37" t="s">
        <v>113</v>
      </c>
      <c r="F215" s="37" t="s">
        <v>384</v>
      </c>
      <c r="G215" s="43"/>
      <c r="H215" s="40" t="s">
        <v>167</v>
      </c>
      <c r="J215" s="40" t="s">
        <v>202</v>
      </c>
      <c r="K215" s="42">
        <v>808</v>
      </c>
    </row>
    <row r="216" spans="1:12" ht="12.75" x14ac:dyDescent="0.25">
      <c r="A216" s="45" t="s">
        <v>569</v>
      </c>
      <c r="B216" s="44" t="s">
        <v>570</v>
      </c>
      <c r="E216" s="37" t="s">
        <v>544</v>
      </c>
      <c r="F216" s="37" t="s">
        <v>384</v>
      </c>
      <c r="G216" s="43"/>
      <c r="H216" s="40" t="s">
        <v>167</v>
      </c>
      <c r="J216" s="40" t="s">
        <v>202</v>
      </c>
      <c r="K216" s="42">
        <v>808</v>
      </c>
    </row>
    <row r="217" spans="1:12" ht="12.75" x14ac:dyDescent="0.25">
      <c r="A217" s="45" t="s">
        <v>571</v>
      </c>
      <c r="B217" s="44" t="s">
        <v>572</v>
      </c>
      <c r="E217" s="37" t="s">
        <v>113</v>
      </c>
      <c r="F217" s="37" t="s">
        <v>384</v>
      </c>
      <c r="G217" s="43"/>
      <c r="H217" s="40" t="s">
        <v>167</v>
      </c>
      <c r="J217" s="40" t="s">
        <v>202</v>
      </c>
      <c r="K217" s="42">
        <v>808</v>
      </c>
    </row>
    <row r="218" spans="1:12" ht="38.25" x14ac:dyDescent="0.25">
      <c r="A218" s="45" t="s">
        <v>573</v>
      </c>
      <c r="B218" s="44" t="s">
        <v>574</v>
      </c>
      <c r="E218" s="37" t="s">
        <v>113</v>
      </c>
      <c r="F218" s="37" t="s">
        <v>127</v>
      </c>
      <c r="G218" s="43" t="s">
        <v>128</v>
      </c>
      <c r="J218" s="40" t="s">
        <v>202</v>
      </c>
      <c r="K218" s="42"/>
    </row>
    <row r="219" spans="1:12" ht="12.75" x14ac:dyDescent="0.25">
      <c r="A219" s="45" t="s">
        <v>575</v>
      </c>
      <c r="B219" s="44" t="s">
        <v>576</v>
      </c>
      <c r="E219" s="37" t="s">
        <v>113</v>
      </c>
      <c r="F219" s="37" t="s">
        <v>127</v>
      </c>
      <c r="G219" s="43" t="s">
        <v>128</v>
      </c>
      <c r="K219" s="42"/>
      <c r="L219" s="41"/>
    </row>
    <row r="220" spans="1:12" ht="38.25" x14ac:dyDescent="0.25">
      <c r="A220" s="45" t="s">
        <v>577</v>
      </c>
      <c r="B220" s="44" t="s">
        <v>578</v>
      </c>
      <c r="E220" s="37" t="s">
        <v>113</v>
      </c>
      <c r="F220" s="37" t="s">
        <v>127</v>
      </c>
      <c r="G220" s="43" t="s">
        <v>128</v>
      </c>
      <c r="J220" s="40" t="s">
        <v>210</v>
      </c>
      <c r="K220" s="42"/>
      <c r="L220" s="41"/>
    </row>
    <row r="221" spans="1:12" ht="25.5" x14ac:dyDescent="0.25">
      <c r="A221" s="45" t="s">
        <v>579</v>
      </c>
      <c r="B221" s="44" t="s">
        <v>580</v>
      </c>
      <c r="E221" s="37" t="s">
        <v>113</v>
      </c>
      <c r="F221" s="37" t="s">
        <v>227</v>
      </c>
      <c r="G221" s="43" t="s">
        <v>128</v>
      </c>
      <c r="J221" s="40" t="s">
        <v>202</v>
      </c>
      <c r="K221" s="42"/>
      <c r="L221" s="41"/>
    </row>
    <row r="222" spans="1:12" ht="12.75" x14ac:dyDescent="0.25">
      <c r="A222" s="45" t="s">
        <v>581</v>
      </c>
      <c r="B222" s="44" t="s">
        <v>582</v>
      </c>
      <c r="E222" s="37" t="s">
        <v>113</v>
      </c>
      <c r="F222" s="37" t="s">
        <v>227</v>
      </c>
      <c r="G222" s="43" t="s">
        <v>128</v>
      </c>
      <c r="J222" s="40" t="s">
        <v>210</v>
      </c>
      <c r="K222" s="42"/>
      <c r="L222" s="41"/>
    </row>
    <row r="223" spans="1:12" ht="12.75" x14ac:dyDescent="0.25">
      <c r="A223" s="45" t="s">
        <v>583</v>
      </c>
      <c r="B223" s="44" t="s">
        <v>584</v>
      </c>
      <c r="E223" s="37" t="s">
        <v>113</v>
      </c>
      <c r="F223" s="37" t="s">
        <v>384</v>
      </c>
      <c r="G223" s="43"/>
      <c r="H223" s="40" t="s">
        <v>167</v>
      </c>
      <c r="J223" s="40" t="s">
        <v>202</v>
      </c>
      <c r="K223" s="42">
        <v>808</v>
      </c>
      <c r="L223" s="41"/>
    </row>
    <row r="224" spans="1:12" ht="12.75" x14ac:dyDescent="0.25">
      <c r="A224" s="45" t="s">
        <v>585</v>
      </c>
      <c r="B224" s="44" t="s">
        <v>586</v>
      </c>
      <c r="E224" s="37" t="s">
        <v>544</v>
      </c>
      <c r="F224" s="37" t="s">
        <v>127</v>
      </c>
      <c r="G224" s="43" t="s">
        <v>128</v>
      </c>
      <c r="J224" s="40" t="s">
        <v>202</v>
      </c>
      <c r="K224" s="42"/>
      <c r="L224" s="41"/>
    </row>
    <row r="225" spans="1:12" ht="12.75" x14ac:dyDescent="0.25">
      <c r="A225" s="45" t="s">
        <v>587</v>
      </c>
      <c r="B225" s="44" t="s">
        <v>588</v>
      </c>
      <c r="E225" s="37" t="s">
        <v>113</v>
      </c>
      <c r="F225" s="37" t="s">
        <v>127</v>
      </c>
      <c r="G225" s="43" t="s">
        <v>128</v>
      </c>
      <c r="J225" s="40" t="s">
        <v>202</v>
      </c>
      <c r="K225" s="42"/>
      <c r="L225" s="41"/>
    </row>
    <row r="226" spans="1:12" s="54" customFormat="1" ht="12.75" x14ac:dyDescent="0.25">
      <c r="A226" s="45" t="s">
        <v>589</v>
      </c>
      <c r="B226" s="44" t="s">
        <v>590</v>
      </c>
      <c r="G226" s="45" t="s">
        <v>128</v>
      </c>
      <c r="H226" s="40"/>
      <c r="I226" s="40">
        <v>10</v>
      </c>
      <c r="J226" s="40" t="s">
        <v>202</v>
      </c>
      <c r="K226" s="42"/>
      <c r="L226" s="38"/>
    </row>
    <row r="227" spans="1:12" ht="38.25" x14ac:dyDescent="0.25">
      <c r="A227" s="45" t="s">
        <v>591</v>
      </c>
      <c r="B227" s="44" t="s">
        <v>592</v>
      </c>
      <c r="E227" s="37" t="s">
        <v>544</v>
      </c>
      <c r="F227" s="37" t="s">
        <v>227</v>
      </c>
      <c r="G227" s="43"/>
      <c r="H227" s="40" t="s">
        <v>167</v>
      </c>
      <c r="I227" s="40">
        <v>30</v>
      </c>
      <c r="J227" s="40" t="s">
        <v>202</v>
      </c>
      <c r="K227" s="42">
        <v>252.5</v>
      </c>
      <c r="L227" s="41"/>
    </row>
    <row r="228" spans="1:12" ht="51" x14ac:dyDescent="0.25">
      <c r="A228" s="45" t="s">
        <v>593</v>
      </c>
      <c r="B228" s="44" t="s">
        <v>594</v>
      </c>
      <c r="E228" s="37" t="s">
        <v>113</v>
      </c>
      <c r="F228" s="37" t="s">
        <v>227</v>
      </c>
      <c r="G228" s="43"/>
      <c r="H228" s="40" t="s">
        <v>167</v>
      </c>
      <c r="I228" s="40">
        <v>30</v>
      </c>
      <c r="J228" s="40" t="s">
        <v>202</v>
      </c>
      <c r="K228" s="42">
        <v>404</v>
      </c>
      <c r="L228" s="41"/>
    </row>
    <row r="229" spans="1:12" ht="25.5" x14ac:dyDescent="0.25">
      <c r="A229" s="45" t="s">
        <v>595</v>
      </c>
      <c r="B229" s="44" t="s">
        <v>596</v>
      </c>
      <c r="E229" s="37" t="s">
        <v>113</v>
      </c>
      <c r="F229" s="37" t="s">
        <v>227</v>
      </c>
      <c r="G229" s="43"/>
      <c r="H229" s="40" t="s">
        <v>167</v>
      </c>
      <c r="I229" s="40">
        <v>30</v>
      </c>
      <c r="J229" s="40" t="s">
        <v>202</v>
      </c>
      <c r="K229" s="42">
        <v>202</v>
      </c>
      <c r="L229" s="41"/>
    </row>
    <row r="230" spans="1:12" ht="12.75" x14ac:dyDescent="0.25">
      <c r="A230" s="45" t="s">
        <v>597</v>
      </c>
      <c r="B230" s="44" t="s">
        <v>598</v>
      </c>
      <c r="E230" s="37" t="s">
        <v>113</v>
      </c>
      <c r="F230" s="37" t="s">
        <v>123</v>
      </c>
      <c r="G230" s="43"/>
      <c r="H230" s="40" t="s">
        <v>167</v>
      </c>
      <c r="I230" s="40">
        <v>90</v>
      </c>
      <c r="J230" s="40" t="s">
        <v>202</v>
      </c>
      <c r="K230" s="42">
        <v>252.5</v>
      </c>
      <c r="L230" s="41"/>
    </row>
    <row r="231" spans="1:12" ht="12.75" x14ac:dyDescent="0.25">
      <c r="A231" s="45" t="s">
        <v>599</v>
      </c>
      <c r="B231" s="44" t="s">
        <v>600</v>
      </c>
      <c r="G231" s="43"/>
      <c r="H231" s="40" t="s">
        <v>167</v>
      </c>
      <c r="I231" s="40">
        <v>14</v>
      </c>
      <c r="J231" s="40" t="s">
        <v>202</v>
      </c>
      <c r="K231" s="42">
        <v>126.25</v>
      </c>
      <c r="L231" s="47" t="s">
        <v>601</v>
      </c>
    </row>
    <row r="232" spans="1:12" ht="12.75" x14ac:dyDescent="0.25">
      <c r="A232" s="45" t="s">
        <v>602</v>
      </c>
      <c r="B232" s="44" t="s">
        <v>603</v>
      </c>
      <c r="G232" s="43"/>
      <c r="H232" s="40" t="s">
        <v>167</v>
      </c>
      <c r="I232" s="40">
        <v>14</v>
      </c>
      <c r="J232" s="40" t="s">
        <v>202</v>
      </c>
      <c r="K232" s="42">
        <v>151.5</v>
      </c>
      <c r="L232" s="47" t="s">
        <v>601</v>
      </c>
    </row>
    <row r="233" spans="1:12" ht="25.5" x14ac:dyDescent="0.25">
      <c r="A233" s="45" t="s">
        <v>604</v>
      </c>
      <c r="B233" s="44" t="s">
        <v>605</v>
      </c>
      <c r="E233" s="37" t="s">
        <v>113</v>
      </c>
      <c r="F233" s="37" t="s">
        <v>384</v>
      </c>
      <c r="G233" s="43"/>
      <c r="H233" s="40" t="s">
        <v>167</v>
      </c>
      <c r="K233" s="42">
        <v>1010</v>
      </c>
      <c r="L233" s="41"/>
    </row>
    <row r="234" spans="1:12" ht="25.5" x14ac:dyDescent="0.25">
      <c r="A234" s="45" t="s">
        <v>606</v>
      </c>
      <c r="B234" s="44" t="s">
        <v>607</v>
      </c>
      <c r="E234" s="37" t="s">
        <v>113</v>
      </c>
      <c r="F234" s="37" t="s">
        <v>384</v>
      </c>
      <c r="G234" s="43"/>
      <c r="H234" s="40" t="s">
        <v>167</v>
      </c>
      <c r="K234" s="42">
        <v>1010</v>
      </c>
      <c r="L234" s="41"/>
    </row>
    <row r="235" spans="1:12" ht="25.5" x14ac:dyDescent="0.25">
      <c r="A235" s="45" t="s">
        <v>608</v>
      </c>
      <c r="B235" s="44" t="s">
        <v>609</v>
      </c>
      <c r="E235" s="37" t="s">
        <v>113</v>
      </c>
      <c r="F235" s="37" t="s">
        <v>384</v>
      </c>
      <c r="G235" s="43"/>
      <c r="H235" s="40" t="s">
        <v>167</v>
      </c>
      <c r="K235" s="42">
        <v>909</v>
      </c>
      <c r="L235" s="41"/>
    </row>
    <row r="236" spans="1:12" ht="25.5" x14ac:dyDescent="0.25">
      <c r="A236" s="45" t="s">
        <v>610</v>
      </c>
      <c r="B236" s="44" t="s">
        <v>611</v>
      </c>
      <c r="E236" s="37" t="s">
        <v>113</v>
      </c>
      <c r="F236" s="37" t="s">
        <v>384</v>
      </c>
      <c r="G236" s="43"/>
      <c r="H236" s="40" t="s">
        <v>167</v>
      </c>
      <c r="K236" s="42">
        <v>909</v>
      </c>
      <c r="L236" s="41"/>
    </row>
    <row r="237" spans="1:12" ht="12.75" x14ac:dyDescent="0.25">
      <c r="A237" s="45" t="s">
        <v>612</v>
      </c>
      <c r="B237" s="44" t="s">
        <v>613</v>
      </c>
      <c r="E237" s="37" t="s">
        <v>113</v>
      </c>
      <c r="F237" s="37" t="s">
        <v>127</v>
      </c>
      <c r="G237" s="43" t="s">
        <v>128</v>
      </c>
      <c r="J237" s="40" t="s">
        <v>138</v>
      </c>
      <c r="K237" s="42"/>
      <c r="L237" s="63"/>
    </row>
    <row r="238" spans="1:12" s="54" customFormat="1" ht="12.75" x14ac:dyDescent="0.25">
      <c r="A238" s="45" t="s">
        <v>614</v>
      </c>
      <c r="B238" s="44" t="s">
        <v>615</v>
      </c>
      <c r="C238" s="37"/>
      <c r="D238" s="37"/>
      <c r="E238" s="44" t="s">
        <v>113</v>
      </c>
      <c r="F238" s="44" t="s">
        <v>384</v>
      </c>
      <c r="G238" s="45"/>
      <c r="H238" s="40" t="s">
        <v>167</v>
      </c>
      <c r="I238" s="45"/>
      <c r="J238" s="45" t="s">
        <v>202</v>
      </c>
      <c r="K238" s="42">
        <v>202</v>
      </c>
      <c r="L238" s="47"/>
    </row>
    <row r="239" spans="1:12" s="54" customFormat="1" ht="12.75" x14ac:dyDescent="0.25">
      <c r="A239" s="45" t="s">
        <v>616</v>
      </c>
      <c r="B239" s="44" t="s">
        <v>617</v>
      </c>
      <c r="C239" s="37"/>
      <c r="D239" s="37"/>
      <c r="E239" s="44" t="s">
        <v>113</v>
      </c>
      <c r="F239" s="44" t="s">
        <v>384</v>
      </c>
      <c r="G239" s="45"/>
      <c r="H239" s="40" t="s">
        <v>167</v>
      </c>
      <c r="I239" s="45"/>
      <c r="J239" s="45" t="s">
        <v>202</v>
      </c>
      <c r="K239" s="42">
        <v>50.5</v>
      </c>
      <c r="L239" s="47"/>
    </row>
    <row r="240" spans="1:12" ht="12.75" x14ac:dyDescent="0.25">
      <c r="A240" s="45" t="s">
        <v>618</v>
      </c>
      <c r="B240" s="44" t="s">
        <v>619</v>
      </c>
      <c r="G240" s="43" t="s">
        <v>128</v>
      </c>
      <c r="K240" s="42"/>
      <c r="L240" s="41"/>
    </row>
    <row r="241" spans="1:12" ht="12.75" x14ac:dyDescent="0.25">
      <c r="A241" s="45" t="s">
        <v>620</v>
      </c>
      <c r="B241" s="44" t="s">
        <v>621</v>
      </c>
      <c r="C241" s="44">
        <v>15</v>
      </c>
      <c r="E241" s="44" t="s">
        <v>113</v>
      </c>
      <c r="F241" s="44" t="s">
        <v>200</v>
      </c>
      <c r="G241" s="43"/>
      <c r="H241" s="45" t="s">
        <v>167</v>
      </c>
      <c r="J241" s="45" t="s">
        <v>202</v>
      </c>
      <c r="K241" s="42">
        <v>404</v>
      </c>
    </row>
    <row r="242" spans="1:12" ht="12.75" x14ac:dyDescent="0.25">
      <c r="A242" s="45" t="s">
        <v>622</v>
      </c>
      <c r="B242" s="44" t="s">
        <v>623</v>
      </c>
      <c r="C242" s="44">
        <v>15</v>
      </c>
      <c r="E242" s="44" t="s">
        <v>113</v>
      </c>
      <c r="F242" s="44" t="s">
        <v>200</v>
      </c>
      <c r="G242" s="43"/>
      <c r="H242" s="45" t="s">
        <v>167</v>
      </c>
      <c r="J242" s="45" t="s">
        <v>202</v>
      </c>
      <c r="K242" s="42">
        <v>404</v>
      </c>
    </row>
    <row r="243" spans="1:12" ht="12.75" x14ac:dyDescent="0.25">
      <c r="A243" s="45" t="s">
        <v>624</v>
      </c>
      <c r="B243" s="44" t="s">
        <v>625</v>
      </c>
      <c r="C243" s="44">
        <v>15</v>
      </c>
      <c r="E243" s="44" t="s">
        <v>113</v>
      </c>
      <c r="F243" s="44" t="s">
        <v>200</v>
      </c>
      <c r="G243" s="43"/>
      <c r="H243" s="45" t="s">
        <v>167</v>
      </c>
      <c r="J243" s="45" t="s">
        <v>202</v>
      </c>
      <c r="K243" s="42">
        <v>404</v>
      </c>
    </row>
    <row r="244" spans="1:12" ht="12.75" x14ac:dyDescent="0.25">
      <c r="A244" s="45" t="s">
        <v>626</v>
      </c>
      <c r="B244" s="44" t="s">
        <v>627</v>
      </c>
      <c r="C244" s="44">
        <v>15</v>
      </c>
      <c r="E244" s="44" t="s">
        <v>113</v>
      </c>
      <c r="F244" s="44" t="s">
        <v>200</v>
      </c>
      <c r="G244" s="43"/>
      <c r="H244" s="45" t="s">
        <v>167</v>
      </c>
      <c r="J244" s="45" t="s">
        <v>202</v>
      </c>
      <c r="K244" s="42">
        <v>404</v>
      </c>
      <c r="L244" s="41"/>
    </row>
    <row r="245" spans="1:12" ht="12.75" x14ac:dyDescent="0.25">
      <c r="A245" s="45" t="s">
        <v>628</v>
      </c>
      <c r="B245" s="44" t="s">
        <v>629</v>
      </c>
      <c r="C245" s="44">
        <v>15</v>
      </c>
      <c r="E245" s="44" t="s">
        <v>113</v>
      </c>
      <c r="F245" s="44" t="s">
        <v>200</v>
      </c>
      <c r="G245" s="43"/>
      <c r="H245" s="45" t="s">
        <v>167</v>
      </c>
      <c r="J245" s="45" t="s">
        <v>202</v>
      </c>
      <c r="K245" s="42">
        <v>404</v>
      </c>
      <c r="L245" s="41"/>
    </row>
    <row r="246" spans="1:12" ht="12.75" x14ac:dyDescent="0.25">
      <c r="A246" s="45" t="s">
        <v>630</v>
      </c>
      <c r="B246" s="44" t="s">
        <v>631</v>
      </c>
      <c r="C246" s="44">
        <v>15</v>
      </c>
      <c r="E246" s="44" t="s">
        <v>113</v>
      </c>
      <c r="F246" s="44" t="s">
        <v>200</v>
      </c>
      <c r="G246" s="43"/>
      <c r="H246" s="45" t="s">
        <v>167</v>
      </c>
      <c r="J246" s="45" t="s">
        <v>202</v>
      </c>
      <c r="K246" s="42">
        <v>404</v>
      </c>
      <c r="L246" s="41"/>
    </row>
    <row r="247" spans="1:12" ht="12.75" x14ac:dyDescent="0.25">
      <c r="A247" s="45" t="s">
        <v>632</v>
      </c>
      <c r="B247" s="44" t="s">
        <v>633</v>
      </c>
      <c r="C247" s="44">
        <v>15</v>
      </c>
      <c r="E247" s="44" t="s">
        <v>113</v>
      </c>
      <c r="F247" s="44" t="s">
        <v>200</v>
      </c>
      <c r="G247" s="43"/>
      <c r="H247" s="45" t="s">
        <v>167</v>
      </c>
      <c r="J247" s="45" t="s">
        <v>202</v>
      </c>
      <c r="K247" s="42">
        <v>404</v>
      </c>
      <c r="L247" s="41"/>
    </row>
    <row r="248" spans="1:12" ht="12.75" x14ac:dyDescent="0.25">
      <c r="A248" s="45" t="s">
        <v>634</v>
      </c>
      <c r="B248" s="44" t="s">
        <v>635</v>
      </c>
      <c r="C248" s="44">
        <v>15</v>
      </c>
      <c r="E248" s="44" t="s">
        <v>113</v>
      </c>
      <c r="F248" s="44" t="s">
        <v>200</v>
      </c>
      <c r="G248" s="43"/>
      <c r="H248" s="45" t="s">
        <v>167</v>
      </c>
      <c r="J248" s="45" t="s">
        <v>202</v>
      </c>
      <c r="K248" s="42">
        <v>404</v>
      </c>
      <c r="L248" s="41"/>
    </row>
    <row r="249" spans="1:12" ht="12.75" x14ac:dyDescent="0.25">
      <c r="A249" s="45" t="s">
        <v>636</v>
      </c>
      <c r="B249" s="44" t="s">
        <v>637</v>
      </c>
      <c r="C249" s="44">
        <v>15</v>
      </c>
      <c r="E249" s="44" t="s">
        <v>113</v>
      </c>
      <c r="F249" s="44" t="s">
        <v>200</v>
      </c>
      <c r="G249" s="43"/>
      <c r="H249" s="45" t="s">
        <v>167</v>
      </c>
      <c r="J249" s="45" t="s">
        <v>202</v>
      </c>
      <c r="K249" s="42">
        <v>404</v>
      </c>
      <c r="L249" s="41"/>
    </row>
    <row r="250" spans="1:12" ht="12.75" x14ac:dyDescent="0.25">
      <c r="A250" s="45" t="s">
        <v>638</v>
      </c>
      <c r="B250" s="44" t="s">
        <v>639</v>
      </c>
      <c r="C250" s="44">
        <v>15</v>
      </c>
      <c r="E250" s="44" t="s">
        <v>113</v>
      </c>
      <c r="F250" s="44" t="s">
        <v>200</v>
      </c>
      <c r="G250" s="43"/>
      <c r="H250" s="45" t="s">
        <v>167</v>
      </c>
      <c r="J250" s="45" t="s">
        <v>202</v>
      </c>
      <c r="K250" s="42">
        <v>404</v>
      </c>
      <c r="L250" s="41"/>
    </row>
    <row r="251" spans="1:12" ht="12.75" x14ac:dyDescent="0.25">
      <c r="A251" s="45" t="s">
        <v>640</v>
      </c>
      <c r="B251" s="44" t="s">
        <v>641</v>
      </c>
      <c r="C251" s="44">
        <v>15</v>
      </c>
      <c r="E251" s="44" t="s">
        <v>113</v>
      </c>
      <c r="F251" s="44" t="s">
        <v>200</v>
      </c>
      <c r="G251" s="43"/>
      <c r="H251" s="45" t="s">
        <v>167</v>
      </c>
      <c r="J251" s="45" t="s">
        <v>202</v>
      </c>
      <c r="K251" s="42">
        <v>404</v>
      </c>
    </row>
    <row r="252" spans="1:12" ht="12.75" x14ac:dyDescent="0.25">
      <c r="A252" s="45" t="s">
        <v>642</v>
      </c>
      <c r="B252" s="44" t="s">
        <v>643</v>
      </c>
      <c r="C252" s="44">
        <v>15</v>
      </c>
      <c r="E252" s="44" t="s">
        <v>113</v>
      </c>
      <c r="F252" s="44" t="s">
        <v>200</v>
      </c>
      <c r="G252" s="43"/>
      <c r="H252" s="45" t="s">
        <v>167</v>
      </c>
      <c r="J252" s="45" t="s">
        <v>202</v>
      </c>
      <c r="K252" s="42">
        <v>404</v>
      </c>
    </row>
    <row r="253" spans="1:12" ht="12.75" x14ac:dyDescent="0.25">
      <c r="A253" s="45" t="s">
        <v>644</v>
      </c>
      <c r="B253" s="44" t="s">
        <v>645</v>
      </c>
      <c r="C253" s="44">
        <v>15</v>
      </c>
      <c r="E253" s="44" t="s">
        <v>113</v>
      </c>
      <c r="F253" s="44" t="s">
        <v>200</v>
      </c>
      <c r="G253" s="43"/>
      <c r="H253" s="45" t="s">
        <v>167</v>
      </c>
      <c r="J253" s="45" t="s">
        <v>202</v>
      </c>
      <c r="K253" s="42">
        <v>146.44999999999999</v>
      </c>
    </row>
    <row r="254" spans="1:12" ht="12.75" x14ac:dyDescent="0.25">
      <c r="A254" s="45" t="s">
        <v>646</v>
      </c>
      <c r="B254" s="44" t="s">
        <v>647</v>
      </c>
      <c r="C254" s="44">
        <v>15</v>
      </c>
      <c r="E254" s="44" t="s">
        <v>113</v>
      </c>
      <c r="F254" s="44" t="s">
        <v>200</v>
      </c>
      <c r="G254" s="43"/>
      <c r="H254" s="45" t="s">
        <v>167</v>
      </c>
      <c r="J254" s="45" t="s">
        <v>202</v>
      </c>
      <c r="K254" s="42">
        <v>505</v>
      </c>
    </row>
    <row r="255" spans="1:12" ht="12.75" x14ac:dyDescent="0.25">
      <c r="A255" s="45" t="s">
        <v>648</v>
      </c>
      <c r="B255" s="44" t="s">
        <v>649</v>
      </c>
      <c r="C255" s="44">
        <v>15</v>
      </c>
      <c r="E255" s="44" t="s">
        <v>113</v>
      </c>
      <c r="F255" s="44" t="s">
        <v>200</v>
      </c>
      <c r="G255" s="43"/>
      <c r="H255" s="45" t="s">
        <v>167</v>
      </c>
      <c r="J255" s="45" t="s">
        <v>202</v>
      </c>
      <c r="K255" s="42">
        <v>505</v>
      </c>
    </row>
    <row r="256" spans="1:12" ht="12.75" x14ac:dyDescent="0.25">
      <c r="A256" s="45" t="s">
        <v>650</v>
      </c>
      <c r="B256" s="44" t="s">
        <v>651</v>
      </c>
      <c r="C256" s="62">
        <v>15</v>
      </c>
      <c r="E256" s="44" t="s">
        <v>113</v>
      </c>
      <c r="F256" s="44" t="s">
        <v>200</v>
      </c>
      <c r="G256" s="43"/>
      <c r="H256" s="45" t="s">
        <v>167</v>
      </c>
      <c r="J256" s="45" t="s">
        <v>202</v>
      </c>
      <c r="K256" s="42">
        <v>505</v>
      </c>
    </row>
    <row r="257" spans="1:12" s="54" customFormat="1" ht="12.75" x14ac:dyDescent="0.25">
      <c r="A257" s="45" t="s">
        <v>652</v>
      </c>
      <c r="B257" s="44" t="s">
        <v>653</v>
      </c>
      <c r="C257" s="44">
        <v>15</v>
      </c>
      <c r="D257" s="37"/>
      <c r="E257" s="44" t="s">
        <v>113</v>
      </c>
      <c r="F257" s="44" t="s">
        <v>200</v>
      </c>
      <c r="G257" s="43"/>
      <c r="H257" s="45" t="s">
        <v>167</v>
      </c>
      <c r="I257" s="40"/>
      <c r="J257" s="45" t="s">
        <v>202</v>
      </c>
      <c r="K257" s="42">
        <v>505</v>
      </c>
      <c r="L257" s="38"/>
    </row>
    <row r="258" spans="1:12" ht="12.75" x14ac:dyDescent="0.25">
      <c r="A258" s="45" t="s">
        <v>654</v>
      </c>
      <c r="B258" s="44" t="s">
        <v>655</v>
      </c>
      <c r="C258" s="62">
        <v>15</v>
      </c>
      <c r="E258" s="44" t="s">
        <v>113</v>
      </c>
      <c r="F258" s="44" t="s">
        <v>200</v>
      </c>
      <c r="G258" s="43"/>
      <c r="H258" s="45" t="s">
        <v>167</v>
      </c>
      <c r="J258" s="45" t="s">
        <v>202</v>
      </c>
      <c r="K258" s="42">
        <v>505</v>
      </c>
    </row>
    <row r="259" spans="1:12" ht="12.75" x14ac:dyDescent="0.25">
      <c r="A259" s="45" t="s">
        <v>656</v>
      </c>
      <c r="B259" s="44" t="s">
        <v>657</v>
      </c>
      <c r="C259" s="62">
        <v>15</v>
      </c>
      <c r="E259" s="44" t="s">
        <v>113</v>
      </c>
      <c r="F259" s="44" t="s">
        <v>200</v>
      </c>
      <c r="G259" s="43"/>
      <c r="H259" s="45" t="s">
        <v>167</v>
      </c>
      <c r="J259" s="45" t="s">
        <v>202</v>
      </c>
      <c r="K259" s="42">
        <v>505</v>
      </c>
    </row>
    <row r="260" spans="1:12" ht="12.75" x14ac:dyDescent="0.25">
      <c r="A260" s="45" t="s">
        <v>658</v>
      </c>
      <c r="B260" s="44" t="s">
        <v>659</v>
      </c>
      <c r="C260" s="62">
        <v>15</v>
      </c>
      <c r="E260" s="44" t="s">
        <v>113</v>
      </c>
      <c r="F260" s="44" t="s">
        <v>200</v>
      </c>
      <c r="G260" s="43"/>
      <c r="H260" s="45" t="s">
        <v>167</v>
      </c>
      <c r="J260" s="45" t="s">
        <v>202</v>
      </c>
      <c r="K260" s="42">
        <v>505</v>
      </c>
    </row>
    <row r="261" spans="1:12" ht="12.75" x14ac:dyDescent="0.25">
      <c r="A261" s="45" t="s">
        <v>660</v>
      </c>
      <c r="B261" s="44" t="s">
        <v>661</v>
      </c>
      <c r="C261" s="44">
        <v>15</v>
      </c>
      <c r="E261" s="44" t="s">
        <v>113</v>
      </c>
      <c r="F261" s="44" t="s">
        <v>200</v>
      </c>
      <c r="G261" s="43"/>
      <c r="H261" s="45" t="s">
        <v>167</v>
      </c>
      <c r="J261" s="45" t="s">
        <v>202</v>
      </c>
      <c r="K261" s="42">
        <v>505</v>
      </c>
      <c r="L261" s="41"/>
    </row>
    <row r="262" spans="1:12" ht="12.75" x14ac:dyDescent="0.25">
      <c r="A262" s="45" t="s">
        <v>662</v>
      </c>
      <c r="B262" s="44" t="s">
        <v>663</v>
      </c>
      <c r="C262" s="62">
        <v>15</v>
      </c>
      <c r="E262" s="44" t="s">
        <v>113</v>
      </c>
      <c r="F262" s="44" t="s">
        <v>200</v>
      </c>
      <c r="G262" s="43"/>
      <c r="H262" s="45" t="s">
        <v>167</v>
      </c>
      <c r="J262" s="45" t="s">
        <v>202</v>
      </c>
      <c r="K262" s="42">
        <v>404</v>
      </c>
    </row>
    <row r="263" spans="1:12" s="54" customFormat="1" ht="12.75" x14ac:dyDescent="0.25">
      <c r="A263" s="45" t="s">
        <v>664</v>
      </c>
      <c r="B263" s="44" t="s">
        <v>665</v>
      </c>
      <c r="C263" s="44">
        <v>15</v>
      </c>
      <c r="D263" s="37"/>
      <c r="E263" s="44" t="s">
        <v>113</v>
      </c>
      <c r="F263" s="44" t="s">
        <v>200</v>
      </c>
      <c r="G263" s="43"/>
      <c r="H263" s="45" t="s">
        <v>167</v>
      </c>
      <c r="I263" s="40"/>
      <c r="J263" s="45" t="s">
        <v>202</v>
      </c>
      <c r="K263" s="42">
        <v>404</v>
      </c>
      <c r="L263" s="38"/>
    </row>
    <row r="264" spans="1:12" s="54" customFormat="1" ht="12.75" x14ac:dyDescent="0.25">
      <c r="A264" s="45" t="s">
        <v>666</v>
      </c>
      <c r="B264" s="44" t="s">
        <v>667</v>
      </c>
      <c r="C264" s="44">
        <v>15</v>
      </c>
      <c r="D264" s="37"/>
      <c r="E264" s="44" t="s">
        <v>113</v>
      </c>
      <c r="F264" s="44" t="s">
        <v>200</v>
      </c>
      <c r="G264" s="43"/>
      <c r="H264" s="45" t="s">
        <v>167</v>
      </c>
      <c r="I264" s="40"/>
      <c r="J264" s="45" t="s">
        <v>202</v>
      </c>
      <c r="K264" s="42">
        <v>404</v>
      </c>
      <c r="L264" s="38"/>
    </row>
    <row r="265" spans="1:12" s="54" customFormat="1" ht="12.75" x14ac:dyDescent="0.25">
      <c r="A265" s="45" t="s">
        <v>668</v>
      </c>
      <c r="B265" s="44" t="s">
        <v>669</v>
      </c>
      <c r="C265" s="44">
        <v>15</v>
      </c>
      <c r="D265" s="37"/>
      <c r="E265" s="44" t="s">
        <v>113</v>
      </c>
      <c r="F265" s="44" t="s">
        <v>200</v>
      </c>
      <c r="G265" s="43"/>
      <c r="H265" s="45" t="s">
        <v>167</v>
      </c>
      <c r="I265" s="40"/>
      <c r="J265" s="45" t="s">
        <v>202</v>
      </c>
      <c r="K265" s="42">
        <v>404</v>
      </c>
      <c r="L265" s="38"/>
    </row>
    <row r="266" spans="1:12" ht="12.75" x14ac:dyDescent="0.25">
      <c r="A266" s="45" t="s">
        <v>670</v>
      </c>
      <c r="B266" s="44" t="s">
        <v>671</v>
      </c>
      <c r="C266" s="44">
        <v>15</v>
      </c>
      <c r="E266" s="44" t="s">
        <v>113</v>
      </c>
      <c r="F266" s="44" t="s">
        <v>200</v>
      </c>
      <c r="G266" s="43"/>
      <c r="H266" s="45" t="s">
        <v>167</v>
      </c>
      <c r="J266" s="45" t="s">
        <v>202</v>
      </c>
      <c r="K266" s="42">
        <v>404</v>
      </c>
      <c r="L266" s="41"/>
    </row>
    <row r="267" spans="1:12" ht="12.75" x14ac:dyDescent="0.25">
      <c r="A267" s="45" t="s">
        <v>672</v>
      </c>
      <c r="B267" s="44" t="s">
        <v>673</v>
      </c>
      <c r="C267" s="62">
        <v>15</v>
      </c>
      <c r="E267" s="44" t="s">
        <v>113</v>
      </c>
      <c r="F267" s="44" t="s">
        <v>200</v>
      </c>
      <c r="G267" s="43"/>
      <c r="H267" s="45" t="s">
        <v>167</v>
      </c>
      <c r="J267" s="45" t="s">
        <v>202</v>
      </c>
      <c r="K267" s="42">
        <v>505</v>
      </c>
    </row>
    <row r="268" spans="1:12" ht="12.75" x14ac:dyDescent="0.25">
      <c r="A268" s="45" t="s">
        <v>674</v>
      </c>
      <c r="B268" s="44" t="s">
        <v>675</v>
      </c>
      <c r="C268" s="62">
        <v>15</v>
      </c>
      <c r="E268" s="44" t="s">
        <v>113</v>
      </c>
      <c r="F268" s="44" t="s">
        <v>200</v>
      </c>
      <c r="G268" s="43"/>
      <c r="H268" s="45" t="s">
        <v>167</v>
      </c>
      <c r="J268" s="45" t="s">
        <v>202</v>
      </c>
      <c r="K268" s="42">
        <v>505</v>
      </c>
    </row>
    <row r="269" spans="1:12" ht="12.75" x14ac:dyDescent="0.25">
      <c r="A269" s="45" t="s">
        <v>676</v>
      </c>
      <c r="B269" s="44" t="s">
        <v>677</v>
      </c>
      <c r="C269" s="62">
        <v>15</v>
      </c>
      <c r="E269" s="44" t="s">
        <v>113</v>
      </c>
      <c r="F269" s="44" t="s">
        <v>200</v>
      </c>
      <c r="G269" s="43"/>
      <c r="H269" s="45" t="s">
        <v>167</v>
      </c>
      <c r="J269" s="45" t="s">
        <v>202</v>
      </c>
      <c r="K269" s="42">
        <v>505</v>
      </c>
    </row>
    <row r="270" spans="1:12" s="54" customFormat="1" ht="12.75" x14ac:dyDescent="0.25">
      <c r="A270" s="45" t="s">
        <v>678</v>
      </c>
      <c r="B270" s="44" t="s">
        <v>679</v>
      </c>
      <c r="C270" s="44">
        <v>15</v>
      </c>
      <c r="D270" s="37"/>
      <c r="E270" s="44" t="s">
        <v>113</v>
      </c>
      <c r="F270" s="44" t="s">
        <v>200</v>
      </c>
      <c r="G270" s="43"/>
      <c r="H270" s="45" t="s">
        <v>167</v>
      </c>
      <c r="I270" s="40"/>
      <c r="J270" s="45" t="s">
        <v>202</v>
      </c>
      <c r="K270" s="42">
        <v>505</v>
      </c>
      <c r="L270" s="38"/>
    </row>
    <row r="271" spans="1:12" ht="12.75" x14ac:dyDescent="0.25">
      <c r="A271" s="45" t="s">
        <v>680</v>
      </c>
      <c r="B271" s="44" t="s">
        <v>681</v>
      </c>
      <c r="C271" s="44">
        <v>15</v>
      </c>
      <c r="E271" s="44" t="s">
        <v>113</v>
      </c>
      <c r="F271" s="44" t="s">
        <v>227</v>
      </c>
      <c r="G271" s="43"/>
      <c r="J271" s="45" t="s">
        <v>210</v>
      </c>
      <c r="K271" s="42">
        <v>45.45</v>
      </c>
    </row>
    <row r="272" spans="1:12" ht="25.5" x14ac:dyDescent="0.25">
      <c r="A272" s="45" t="s">
        <v>682</v>
      </c>
      <c r="B272" s="44" t="s">
        <v>683</v>
      </c>
      <c r="C272" s="62">
        <v>15</v>
      </c>
      <c r="E272" s="44" t="s">
        <v>113</v>
      </c>
      <c r="F272" s="44" t="s">
        <v>200</v>
      </c>
      <c r="G272" s="43" t="s">
        <v>128</v>
      </c>
      <c r="J272" s="45" t="s">
        <v>210</v>
      </c>
      <c r="K272" s="42"/>
    </row>
    <row r="273" spans="1:12" ht="12.75" x14ac:dyDescent="0.25">
      <c r="A273" s="45" t="s">
        <v>684</v>
      </c>
      <c r="B273" s="44" t="s">
        <v>685</v>
      </c>
      <c r="G273" s="43" t="s">
        <v>128</v>
      </c>
      <c r="K273" s="42"/>
    </row>
    <row r="274" spans="1:12" ht="12.75" x14ac:dyDescent="0.25">
      <c r="A274" s="45" t="s">
        <v>686</v>
      </c>
      <c r="B274" s="44" t="s">
        <v>687</v>
      </c>
      <c r="D274" s="57"/>
      <c r="E274" s="44" t="s">
        <v>113</v>
      </c>
      <c r="F274" s="44" t="s">
        <v>123</v>
      </c>
      <c r="J274" s="45" t="s">
        <v>202</v>
      </c>
      <c r="K274" s="42">
        <v>35.35</v>
      </c>
      <c r="L274" s="55"/>
    </row>
    <row r="275" spans="1:12" ht="25.5" x14ac:dyDescent="0.25">
      <c r="A275" s="45" t="s">
        <v>688</v>
      </c>
      <c r="B275" s="44" t="s">
        <v>689</v>
      </c>
      <c r="E275" s="44" t="s">
        <v>113</v>
      </c>
      <c r="F275" s="44" t="s">
        <v>123</v>
      </c>
      <c r="G275" s="43"/>
      <c r="I275" s="45">
        <v>3</v>
      </c>
      <c r="J275" s="45" t="s">
        <v>202</v>
      </c>
      <c r="K275" s="42">
        <v>50.5</v>
      </c>
    </row>
    <row r="276" spans="1:12" ht="45" x14ac:dyDescent="0.25">
      <c r="A276" s="45" t="s">
        <v>690</v>
      </c>
      <c r="B276" s="44" t="s">
        <v>691</v>
      </c>
      <c r="E276" s="44" t="s">
        <v>113</v>
      </c>
      <c r="F276" s="44" t="s">
        <v>123</v>
      </c>
      <c r="G276" s="45"/>
      <c r="H276" s="45" t="s">
        <v>692</v>
      </c>
      <c r="I276" s="45" t="s">
        <v>693</v>
      </c>
      <c r="J276" s="45" t="s">
        <v>202</v>
      </c>
      <c r="K276" s="42">
        <v>85.85</v>
      </c>
    </row>
    <row r="277" spans="1:12" ht="12.75" x14ac:dyDescent="0.25">
      <c r="A277" s="45" t="s">
        <v>694</v>
      </c>
      <c r="B277" s="44" t="s">
        <v>695</v>
      </c>
      <c r="E277" s="44" t="s">
        <v>113</v>
      </c>
      <c r="F277" s="44" t="s">
        <v>123</v>
      </c>
      <c r="G277" s="43"/>
      <c r="H277" s="45" t="s">
        <v>167</v>
      </c>
      <c r="I277" s="45" t="s">
        <v>693</v>
      </c>
      <c r="J277" s="45" t="s">
        <v>202</v>
      </c>
      <c r="K277" s="42">
        <v>101</v>
      </c>
    </row>
    <row r="278" spans="1:12" ht="12.75" x14ac:dyDescent="0.25">
      <c r="A278" s="45" t="s">
        <v>696</v>
      </c>
      <c r="B278" s="44" t="s">
        <v>697</v>
      </c>
      <c r="E278" s="44" t="s">
        <v>113</v>
      </c>
      <c r="F278" s="44" t="s">
        <v>123</v>
      </c>
      <c r="G278" s="43"/>
      <c r="H278" s="45" t="s">
        <v>167</v>
      </c>
      <c r="I278" s="45" t="s">
        <v>693</v>
      </c>
      <c r="J278" s="45" t="s">
        <v>202</v>
      </c>
      <c r="K278" s="42">
        <v>181.8</v>
      </c>
    </row>
    <row r="279" spans="1:12" ht="12.75" x14ac:dyDescent="0.25">
      <c r="A279" s="45" t="s">
        <v>698</v>
      </c>
      <c r="B279" s="44" t="s">
        <v>699</v>
      </c>
      <c r="E279" s="44" t="s">
        <v>113</v>
      </c>
      <c r="F279" s="44" t="s">
        <v>123</v>
      </c>
      <c r="G279" s="43"/>
      <c r="H279" s="45" t="s">
        <v>167</v>
      </c>
      <c r="I279" s="45" t="s">
        <v>693</v>
      </c>
      <c r="J279" s="45" t="s">
        <v>202</v>
      </c>
      <c r="K279" s="42">
        <v>303</v>
      </c>
    </row>
    <row r="280" spans="1:12" ht="25.5" x14ac:dyDescent="0.25">
      <c r="A280" s="45" t="s">
        <v>700</v>
      </c>
      <c r="B280" s="44" t="s">
        <v>701</v>
      </c>
      <c r="E280" s="44" t="s">
        <v>113</v>
      </c>
      <c r="F280" s="44" t="s">
        <v>123</v>
      </c>
      <c r="G280" s="43" t="s">
        <v>128</v>
      </c>
      <c r="I280" s="45" t="s">
        <v>702</v>
      </c>
      <c r="J280" s="45" t="s">
        <v>202</v>
      </c>
      <c r="K280" s="42"/>
    </row>
    <row r="281" spans="1:12" ht="12.75" x14ac:dyDescent="0.25">
      <c r="A281" s="45" t="s">
        <v>703</v>
      </c>
      <c r="B281" s="44" t="s">
        <v>704</v>
      </c>
      <c r="E281" s="44" t="s">
        <v>113</v>
      </c>
      <c r="F281" s="44" t="s">
        <v>123</v>
      </c>
      <c r="G281" s="43"/>
      <c r="I281" s="45" t="s">
        <v>693</v>
      </c>
      <c r="J281" s="45" t="s">
        <v>202</v>
      </c>
      <c r="K281" s="42">
        <v>58.58</v>
      </c>
    </row>
    <row r="282" spans="1:12" ht="12.75" x14ac:dyDescent="0.25">
      <c r="A282" s="45" t="s">
        <v>705</v>
      </c>
      <c r="B282" s="44" t="s">
        <v>706</v>
      </c>
      <c r="E282" s="44" t="s">
        <v>113</v>
      </c>
      <c r="F282" s="44" t="s">
        <v>123</v>
      </c>
      <c r="G282" s="43"/>
      <c r="I282" s="45" t="s">
        <v>707</v>
      </c>
      <c r="J282" s="45" t="s">
        <v>210</v>
      </c>
      <c r="K282" s="42">
        <v>202</v>
      </c>
    </row>
    <row r="283" spans="1:12" ht="12.75" x14ac:dyDescent="0.25">
      <c r="A283" s="45" t="s">
        <v>708</v>
      </c>
      <c r="B283" s="44" t="s">
        <v>709</v>
      </c>
      <c r="E283" s="44" t="s">
        <v>113</v>
      </c>
      <c r="F283" s="44" t="s">
        <v>123</v>
      </c>
      <c r="G283" s="43"/>
      <c r="I283" s="45" t="s">
        <v>707</v>
      </c>
      <c r="J283" s="40" t="s">
        <v>210</v>
      </c>
      <c r="K283" s="42">
        <v>202</v>
      </c>
    </row>
    <row r="284" spans="1:12" ht="25.5" x14ac:dyDescent="0.25">
      <c r="A284" s="45" t="s">
        <v>710</v>
      </c>
      <c r="B284" s="44" t="s">
        <v>711</v>
      </c>
      <c r="C284" s="44">
        <v>6</v>
      </c>
      <c r="E284" s="44" t="s">
        <v>113</v>
      </c>
      <c r="F284" s="44" t="s">
        <v>123</v>
      </c>
      <c r="G284" s="43"/>
      <c r="I284" s="45" t="s">
        <v>702</v>
      </c>
      <c r="J284" s="45" t="s">
        <v>202</v>
      </c>
      <c r="K284" s="42">
        <v>115.14</v>
      </c>
    </row>
    <row r="285" spans="1:12" ht="25.5" x14ac:dyDescent="0.25">
      <c r="A285" s="45" t="s">
        <v>712</v>
      </c>
      <c r="B285" s="44" t="s">
        <v>713</v>
      </c>
      <c r="C285" s="44">
        <v>6</v>
      </c>
      <c r="E285" s="44" t="s">
        <v>113</v>
      </c>
      <c r="F285" s="44" t="s">
        <v>123</v>
      </c>
      <c r="G285" s="43"/>
      <c r="I285" s="45" t="s">
        <v>702</v>
      </c>
      <c r="J285" s="45" t="s">
        <v>202</v>
      </c>
      <c r="K285" s="42">
        <v>151.5</v>
      </c>
    </row>
    <row r="286" spans="1:12" x14ac:dyDescent="0.25">
      <c r="A286" s="45" t="s">
        <v>714</v>
      </c>
      <c r="B286" s="44" t="s">
        <v>715</v>
      </c>
      <c r="D286" s="44">
        <v>23</v>
      </c>
      <c r="E286" s="44" t="s">
        <v>113</v>
      </c>
      <c r="F286" s="44" t="s">
        <v>123</v>
      </c>
      <c r="G286" s="43"/>
      <c r="I286" s="45" t="s">
        <v>707</v>
      </c>
      <c r="J286" s="45" t="s">
        <v>202</v>
      </c>
      <c r="K286" s="42">
        <v>292.89999999999998</v>
      </c>
    </row>
    <row r="287" spans="1:12" ht="12.75" x14ac:dyDescent="0.25">
      <c r="A287" s="45" t="s">
        <v>716</v>
      </c>
      <c r="B287" s="44" t="s">
        <v>717</v>
      </c>
      <c r="C287" s="44">
        <v>6</v>
      </c>
      <c r="D287" s="44">
        <v>23</v>
      </c>
      <c r="E287" s="44" t="s">
        <v>113</v>
      </c>
      <c r="F287" s="44" t="s">
        <v>123</v>
      </c>
      <c r="I287" s="45" t="s">
        <v>707</v>
      </c>
      <c r="J287" s="45" t="s">
        <v>202</v>
      </c>
      <c r="K287" s="42">
        <v>50.5</v>
      </c>
      <c r="L287" s="55"/>
    </row>
    <row r="288" spans="1:12" ht="12.75" x14ac:dyDescent="0.25">
      <c r="A288" s="45" t="s">
        <v>718</v>
      </c>
      <c r="B288" s="44" t="s">
        <v>719</v>
      </c>
      <c r="E288" s="44" t="s">
        <v>113</v>
      </c>
      <c r="F288" s="44" t="s">
        <v>127</v>
      </c>
      <c r="G288" s="43" t="s">
        <v>128</v>
      </c>
      <c r="I288" s="45" t="s">
        <v>702</v>
      </c>
      <c r="K288" s="42">
        <v>105.04</v>
      </c>
    </row>
    <row r="289" spans="1:12" ht="12.75" x14ac:dyDescent="0.25">
      <c r="A289" s="45" t="s">
        <v>720</v>
      </c>
      <c r="B289" s="44" t="s">
        <v>721</v>
      </c>
      <c r="E289" s="44" t="s">
        <v>113</v>
      </c>
      <c r="F289" s="44" t="s">
        <v>127</v>
      </c>
      <c r="G289" s="43" t="s">
        <v>128</v>
      </c>
      <c r="I289" s="45" t="s">
        <v>702</v>
      </c>
      <c r="K289" s="42">
        <v>84.84</v>
      </c>
    </row>
    <row r="290" spans="1:12" ht="12.75" x14ac:dyDescent="0.25">
      <c r="A290" s="45" t="s">
        <v>722</v>
      </c>
      <c r="B290" s="44" t="s">
        <v>723</v>
      </c>
      <c r="E290" s="44" t="s">
        <v>113</v>
      </c>
      <c r="F290" s="44" t="s">
        <v>123</v>
      </c>
      <c r="G290" s="43"/>
      <c r="H290" s="45" t="s">
        <v>167</v>
      </c>
      <c r="I290" s="45" t="s">
        <v>724</v>
      </c>
      <c r="J290" s="45" t="s">
        <v>202</v>
      </c>
      <c r="K290" s="42">
        <v>146.44999999999999</v>
      </c>
    </row>
    <row r="291" spans="1:12" ht="25.5" x14ac:dyDescent="0.25">
      <c r="A291" s="45" t="s">
        <v>725</v>
      </c>
      <c r="B291" s="44" t="s">
        <v>726</v>
      </c>
      <c r="C291" s="44">
        <v>6</v>
      </c>
      <c r="E291" s="44" t="s">
        <v>113</v>
      </c>
      <c r="F291" s="44" t="s">
        <v>123</v>
      </c>
      <c r="G291" s="43"/>
      <c r="I291" s="45" t="s">
        <v>707</v>
      </c>
      <c r="J291" s="45" t="s">
        <v>210</v>
      </c>
      <c r="K291" s="42">
        <v>70.7</v>
      </c>
    </row>
    <row r="292" spans="1:12" ht="25.5" x14ac:dyDescent="0.25">
      <c r="A292" s="45" t="s">
        <v>727</v>
      </c>
      <c r="B292" s="44" t="s">
        <v>728</v>
      </c>
      <c r="C292" s="44">
        <v>6</v>
      </c>
      <c r="E292" s="44" t="s">
        <v>113</v>
      </c>
      <c r="F292" s="44" t="s">
        <v>123</v>
      </c>
      <c r="I292" s="45" t="s">
        <v>707</v>
      </c>
      <c r="J292" s="45" t="s">
        <v>210</v>
      </c>
      <c r="K292" s="42">
        <v>50.5</v>
      </c>
      <c r="L292" s="55"/>
    </row>
    <row r="293" spans="1:12" ht="25.5" x14ac:dyDescent="0.25">
      <c r="A293" s="45" t="s">
        <v>729</v>
      </c>
      <c r="B293" s="44" t="s">
        <v>730</v>
      </c>
      <c r="C293" s="44">
        <v>6</v>
      </c>
      <c r="E293" s="44" t="s">
        <v>113</v>
      </c>
      <c r="F293" s="44" t="s">
        <v>123</v>
      </c>
      <c r="G293" s="43"/>
      <c r="I293" s="45" t="s">
        <v>707</v>
      </c>
      <c r="J293" s="45" t="s">
        <v>210</v>
      </c>
      <c r="K293" s="42">
        <v>116.15</v>
      </c>
    </row>
    <row r="294" spans="1:12" ht="25.5" x14ac:dyDescent="0.25">
      <c r="A294" s="45" t="s">
        <v>731</v>
      </c>
      <c r="B294" s="44" t="s">
        <v>732</v>
      </c>
      <c r="C294" s="44">
        <v>6</v>
      </c>
      <c r="E294" s="44" t="s">
        <v>113</v>
      </c>
      <c r="F294" s="44" t="s">
        <v>123</v>
      </c>
      <c r="I294" s="45" t="s">
        <v>707</v>
      </c>
      <c r="J294" s="45" t="s">
        <v>210</v>
      </c>
      <c r="K294" s="42">
        <v>75.75</v>
      </c>
      <c r="L294" s="55"/>
    </row>
    <row r="295" spans="1:12" x14ac:dyDescent="0.25">
      <c r="A295" s="45" t="s">
        <v>733</v>
      </c>
      <c r="B295" s="44" t="s">
        <v>734</v>
      </c>
      <c r="C295" s="44">
        <v>18</v>
      </c>
      <c r="E295" s="44" t="s">
        <v>117</v>
      </c>
      <c r="F295" s="44" t="s">
        <v>200</v>
      </c>
      <c r="G295" s="43"/>
      <c r="H295" s="45" t="s">
        <v>167</v>
      </c>
      <c r="I295" s="45" t="s">
        <v>724</v>
      </c>
      <c r="J295" s="45" t="s">
        <v>138</v>
      </c>
      <c r="K295" s="42">
        <v>303</v>
      </c>
    </row>
    <row r="296" spans="1:12" ht="38.25" x14ac:dyDescent="0.25">
      <c r="A296" s="45" t="s">
        <v>735</v>
      </c>
      <c r="B296" s="44" t="s">
        <v>736</v>
      </c>
      <c r="C296" s="37">
        <v>18</v>
      </c>
      <c r="E296" s="44" t="s">
        <v>117</v>
      </c>
      <c r="F296" s="44" t="s">
        <v>200</v>
      </c>
      <c r="G296" s="61"/>
      <c r="H296" s="40" t="s">
        <v>167</v>
      </c>
      <c r="I296" s="45" t="s">
        <v>724</v>
      </c>
      <c r="J296" s="45" t="s">
        <v>138</v>
      </c>
      <c r="K296" s="42">
        <v>404</v>
      </c>
    </row>
    <row r="297" spans="1:12" ht="12.75" x14ac:dyDescent="0.25">
      <c r="A297" s="45" t="s">
        <v>737</v>
      </c>
      <c r="B297" s="44" t="s">
        <v>738</v>
      </c>
      <c r="E297" s="57"/>
      <c r="F297" s="57"/>
      <c r="G297" s="43" t="s">
        <v>128</v>
      </c>
      <c r="I297" s="45" t="s">
        <v>702</v>
      </c>
      <c r="K297" s="42">
        <v>102.01</v>
      </c>
    </row>
    <row r="298" spans="1:12" ht="12.75" x14ac:dyDescent="0.25">
      <c r="A298" s="45" t="s">
        <v>739</v>
      </c>
      <c r="B298" s="44" t="s">
        <v>740</v>
      </c>
      <c r="E298" s="57"/>
      <c r="F298" s="57"/>
      <c r="G298" s="43" t="s">
        <v>128</v>
      </c>
      <c r="I298" s="45" t="s">
        <v>724</v>
      </c>
      <c r="K298" s="42"/>
    </row>
    <row r="299" spans="1:12" ht="12.75" x14ac:dyDescent="0.25">
      <c r="A299" s="45" t="s">
        <v>741</v>
      </c>
      <c r="B299" s="44" t="s">
        <v>742</v>
      </c>
      <c r="E299" s="57"/>
      <c r="F299" s="57"/>
      <c r="G299" s="43" t="s">
        <v>128</v>
      </c>
      <c r="I299" s="45" t="s">
        <v>724</v>
      </c>
      <c r="K299" s="42"/>
    </row>
    <row r="300" spans="1:12" ht="12.75" x14ac:dyDescent="0.25">
      <c r="A300" s="45" t="s">
        <v>743</v>
      </c>
      <c r="B300" s="44" t="s">
        <v>744</v>
      </c>
      <c r="E300" s="57"/>
      <c r="F300" s="57"/>
      <c r="G300" s="43" t="s">
        <v>128</v>
      </c>
      <c r="I300" s="45" t="s">
        <v>702</v>
      </c>
      <c r="K300" s="42"/>
    </row>
    <row r="301" spans="1:12" ht="12.75" x14ac:dyDescent="0.25">
      <c r="A301" s="45" t="s">
        <v>745</v>
      </c>
      <c r="B301" s="44" t="s">
        <v>746</v>
      </c>
      <c r="E301" s="57"/>
      <c r="F301" s="57"/>
      <c r="G301" s="43" t="s">
        <v>128</v>
      </c>
      <c r="I301" s="45" t="s">
        <v>724</v>
      </c>
      <c r="K301" s="42"/>
    </row>
    <row r="302" spans="1:12" ht="12.75" x14ac:dyDescent="0.25">
      <c r="A302" s="45" t="s">
        <v>747</v>
      </c>
      <c r="B302" s="44" t="s">
        <v>748</v>
      </c>
      <c r="E302" s="57"/>
      <c r="F302" s="57"/>
      <c r="G302" s="43" t="s">
        <v>128</v>
      </c>
      <c r="I302" s="45" t="s">
        <v>724</v>
      </c>
      <c r="K302" s="42"/>
    </row>
    <row r="303" spans="1:12" ht="12.75" x14ac:dyDescent="0.25">
      <c r="A303" s="45" t="s">
        <v>749</v>
      </c>
      <c r="B303" s="44" t="s">
        <v>750</v>
      </c>
      <c r="E303" s="57"/>
      <c r="F303" s="57"/>
      <c r="G303" s="43" t="s">
        <v>128</v>
      </c>
      <c r="I303" s="45" t="s">
        <v>702</v>
      </c>
      <c r="J303" s="45" t="s">
        <v>210</v>
      </c>
      <c r="K303" s="42"/>
    </row>
    <row r="304" spans="1:12" ht="12.75" x14ac:dyDescent="0.25">
      <c r="A304" s="45" t="s">
        <v>751</v>
      </c>
      <c r="B304" s="44" t="s">
        <v>752</v>
      </c>
      <c r="E304" s="57"/>
      <c r="F304" s="57"/>
      <c r="G304" s="43" t="s">
        <v>128</v>
      </c>
      <c r="I304" s="45" t="s">
        <v>724</v>
      </c>
      <c r="J304" s="45" t="s">
        <v>210</v>
      </c>
      <c r="K304" s="42"/>
    </row>
    <row r="305" spans="1:12" ht="25.5" x14ac:dyDescent="0.25">
      <c r="A305" s="45" t="s">
        <v>753</v>
      </c>
      <c r="B305" s="44" t="s">
        <v>754</v>
      </c>
      <c r="E305" s="57"/>
      <c r="F305" s="57"/>
      <c r="G305" s="43" t="s">
        <v>128</v>
      </c>
      <c r="I305" s="45" t="s">
        <v>702</v>
      </c>
      <c r="J305" s="45" t="s">
        <v>210</v>
      </c>
      <c r="K305" s="42">
        <v>85.5672</v>
      </c>
    </row>
    <row r="306" spans="1:12" ht="25.5" x14ac:dyDescent="0.25">
      <c r="A306" s="45" t="s">
        <v>755</v>
      </c>
      <c r="B306" s="44" t="s">
        <v>756</v>
      </c>
      <c r="E306" s="57"/>
      <c r="F306" s="57"/>
      <c r="G306" s="43" t="s">
        <v>128</v>
      </c>
      <c r="I306" s="45" t="s">
        <v>724</v>
      </c>
      <c r="J306" s="45" t="s">
        <v>210</v>
      </c>
      <c r="K306" s="42"/>
    </row>
    <row r="307" spans="1:12" ht="25.5" x14ac:dyDescent="0.25">
      <c r="A307" s="45" t="s">
        <v>757</v>
      </c>
      <c r="B307" s="44" t="s">
        <v>758</v>
      </c>
      <c r="E307" s="57"/>
      <c r="F307" s="57"/>
      <c r="G307" s="43" t="s">
        <v>128</v>
      </c>
      <c r="I307" s="45" t="s">
        <v>702</v>
      </c>
      <c r="J307" s="45" t="s">
        <v>210</v>
      </c>
      <c r="K307" s="42">
        <v>102.01</v>
      </c>
    </row>
    <row r="308" spans="1:12" ht="25.5" x14ac:dyDescent="0.25">
      <c r="A308" s="45" t="s">
        <v>759</v>
      </c>
      <c r="B308" s="44" t="s">
        <v>760</v>
      </c>
      <c r="E308" s="57"/>
      <c r="F308" s="57"/>
      <c r="G308" s="43" t="s">
        <v>128</v>
      </c>
      <c r="I308" s="45" t="s">
        <v>702</v>
      </c>
      <c r="J308" s="45" t="s">
        <v>210</v>
      </c>
      <c r="K308" s="42"/>
    </row>
    <row r="309" spans="1:12" ht="25.5" x14ac:dyDescent="0.25">
      <c r="A309" s="45" t="s">
        <v>761</v>
      </c>
      <c r="B309" s="44" t="s">
        <v>762</v>
      </c>
      <c r="E309" s="57"/>
      <c r="F309" s="57"/>
      <c r="G309" s="43" t="s">
        <v>128</v>
      </c>
      <c r="I309" s="45" t="s">
        <v>724</v>
      </c>
      <c r="K309" s="42"/>
    </row>
    <row r="310" spans="1:12" ht="12.75" x14ac:dyDescent="0.25">
      <c r="A310" s="45" t="s">
        <v>763</v>
      </c>
      <c r="B310" s="44" t="s">
        <v>764</v>
      </c>
      <c r="E310" s="44" t="s">
        <v>113</v>
      </c>
      <c r="F310" s="44" t="s">
        <v>123</v>
      </c>
      <c r="G310" s="43" t="s">
        <v>128</v>
      </c>
      <c r="I310" s="45" t="s">
        <v>765</v>
      </c>
      <c r="J310" s="45" t="s">
        <v>210</v>
      </c>
      <c r="K310" s="42"/>
    </row>
    <row r="311" spans="1:12" ht="12.75" x14ac:dyDescent="0.25">
      <c r="A311" s="45" t="s">
        <v>766</v>
      </c>
      <c r="B311" s="44" t="s">
        <v>767</v>
      </c>
      <c r="E311" s="58"/>
      <c r="F311" s="58"/>
      <c r="G311" s="43" t="s">
        <v>128</v>
      </c>
      <c r="I311" s="45" t="s">
        <v>765</v>
      </c>
      <c r="K311" s="42"/>
    </row>
    <row r="312" spans="1:12" ht="12.75" x14ac:dyDescent="0.25">
      <c r="A312" s="45" t="s">
        <v>768</v>
      </c>
      <c r="B312" s="44" t="s">
        <v>769</v>
      </c>
      <c r="E312" s="58"/>
      <c r="F312" s="58"/>
      <c r="G312" s="43" t="s">
        <v>128</v>
      </c>
      <c r="I312" s="45" t="s">
        <v>765</v>
      </c>
      <c r="J312" s="45" t="s">
        <v>210</v>
      </c>
      <c r="K312" s="42"/>
    </row>
    <row r="313" spans="1:12" ht="12.75" x14ac:dyDescent="0.25">
      <c r="A313" s="45" t="s">
        <v>770</v>
      </c>
      <c r="B313" s="44" t="s">
        <v>771</v>
      </c>
      <c r="E313" s="44" t="s">
        <v>113</v>
      </c>
      <c r="F313" s="44" t="s">
        <v>123</v>
      </c>
      <c r="G313" s="43" t="s">
        <v>128</v>
      </c>
      <c r="I313" s="45" t="s">
        <v>765</v>
      </c>
      <c r="J313" s="45" t="s">
        <v>210</v>
      </c>
      <c r="K313" s="42"/>
    </row>
    <row r="314" spans="1:12" ht="12.75" x14ac:dyDescent="0.25">
      <c r="A314" s="45" t="s">
        <v>772</v>
      </c>
      <c r="B314" s="44" t="s">
        <v>773</v>
      </c>
      <c r="E314" s="57"/>
      <c r="F314" s="57"/>
      <c r="G314" s="43" t="s">
        <v>128</v>
      </c>
      <c r="I314" s="45" t="s">
        <v>774</v>
      </c>
      <c r="J314" s="40" t="s">
        <v>138</v>
      </c>
      <c r="K314" s="42"/>
    </row>
    <row r="315" spans="1:12" ht="12.75" x14ac:dyDescent="0.25">
      <c r="A315" s="45" t="s">
        <v>775</v>
      </c>
      <c r="B315" s="44" t="s">
        <v>776</v>
      </c>
      <c r="E315" s="57"/>
      <c r="F315" s="57"/>
      <c r="G315" s="43" t="s">
        <v>128</v>
      </c>
      <c r="I315" s="45" t="s">
        <v>693</v>
      </c>
      <c r="J315" s="45" t="s">
        <v>210</v>
      </c>
      <c r="K315" s="42">
        <v>70.7</v>
      </c>
    </row>
    <row r="316" spans="1:12" ht="25.5" x14ac:dyDescent="0.25">
      <c r="A316" s="45" t="s">
        <v>777</v>
      </c>
      <c r="B316" s="44" t="s">
        <v>778</v>
      </c>
      <c r="E316" s="54"/>
      <c r="F316" s="54"/>
      <c r="G316" s="43" t="s">
        <v>128</v>
      </c>
      <c r="J316" s="45" t="s">
        <v>210</v>
      </c>
      <c r="K316" s="42"/>
      <c r="L316" s="55"/>
    </row>
    <row r="317" spans="1:12" ht="12.75" x14ac:dyDescent="0.25">
      <c r="A317" s="45" t="s">
        <v>779</v>
      </c>
      <c r="B317" s="44" t="s">
        <v>780</v>
      </c>
      <c r="E317" s="57"/>
      <c r="F317" s="57"/>
      <c r="G317" s="60" t="s">
        <v>128</v>
      </c>
      <c r="I317" s="45" t="s">
        <v>765</v>
      </c>
      <c r="J317" s="45" t="s">
        <v>210</v>
      </c>
      <c r="K317" s="42">
        <v>141.4</v>
      </c>
    </row>
    <row r="318" spans="1:12" ht="25.5" x14ac:dyDescent="0.25">
      <c r="A318" s="45" t="s">
        <v>781</v>
      </c>
      <c r="B318" s="44" t="s">
        <v>782</v>
      </c>
      <c r="E318" s="59"/>
      <c r="F318" s="59"/>
      <c r="G318" s="43" t="s">
        <v>128</v>
      </c>
      <c r="J318" s="45" t="s">
        <v>210</v>
      </c>
      <c r="K318" s="42"/>
      <c r="L318" s="55"/>
    </row>
    <row r="319" spans="1:12" ht="25.5" x14ac:dyDescent="0.25">
      <c r="A319" s="45" t="s">
        <v>783</v>
      </c>
      <c r="B319" s="44" t="s">
        <v>784</v>
      </c>
      <c r="E319" s="57"/>
      <c r="F319" s="57"/>
      <c r="G319" s="43" t="s">
        <v>128</v>
      </c>
      <c r="I319" s="45" t="s">
        <v>765</v>
      </c>
      <c r="J319" s="45" t="s">
        <v>210</v>
      </c>
      <c r="K319" s="42"/>
    </row>
    <row r="320" spans="1:12" ht="25.5" x14ac:dyDescent="0.25">
      <c r="A320" s="45" t="s">
        <v>785</v>
      </c>
      <c r="B320" s="44" t="s">
        <v>786</v>
      </c>
      <c r="E320" s="57"/>
      <c r="F320" s="57"/>
      <c r="G320" s="43" t="s">
        <v>128</v>
      </c>
      <c r="I320" s="45" t="s">
        <v>787</v>
      </c>
      <c r="J320" s="45" t="s">
        <v>210</v>
      </c>
      <c r="K320" s="42"/>
    </row>
    <row r="321" spans="1:11" ht="25.5" x14ac:dyDescent="0.25">
      <c r="A321" s="45" t="s">
        <v>788</v>
      </c>
      <c r="B321" s="44" t="s">
        <v>789</v>
      </c>
      <c r="E321" s="57"/>
      <c r="F321" s="57"/>
      <c r="G321" s="43" t="s">
        <v>128</v>
      </c>
      <c r="I321" s="45" t="s">
        <v>787</v>
      </c>
      <c r="J321" s="45" t="s">
        <v>210</v>
      </c>
      <c r="K321" s="42"/>
    </row>
    <row r="322" spans="1:11" ht="25.5" x14ac:dyDescent="0.25">
      <c r="A322" s="45" t="s">
        <v>790</v>
      </c>
      <c r="B322" s="44" t="s">
        <v>791</v>
      </c>
      <c r="E322" s="57"/>
      <c r="F322" s="57"/>
      <c r="G322" s="43" t="s">
        <v>128</v>
      </c>
      <c r="I322" s="45" t="s">
        <v>724</v>
      </c>
      <c r="J322" s="45" t="s">
        <v>210</v>
      </c>
      <c r="K322" s="42">
        <v>439.35</v>
      </c>
    </row>
    <row r="323" spans="1:11" ht="12.75" x14ac:dyDescent="0.25">
      <c r="A323" s="45" t="s">
        <v>792</v>
      </c>
      <c r="B323" s="44" t="s">
        <v>793</v>
      </c>
      <c r="E323" s="57"/>
      <c r="F323" s="57"/>
      <c r="G323" s="43" t="s">
        <v>128</v>
      </c>
      <c r="I323" s="45" t="s">
        <v>787</v>
      </c>
      <c r="K323" s="42">
        <v>1171.5999999999999</v>
      </c>
    </row>
    <row r="324" spans="1:11" ht="12.75" x14ac:dyDescent="0.25">
      <c r="A324" s="45" t="s">
        <v>794</v>
      </c>
      <c r="B324" s="44" t="s">
        <v>795</v>
      </c>
      <c r="E324" s="57"/>
      <c r="F324" s="57"/>
      <c r="G324" s="43" t="s">
        <v>128</v>
      </c>
      <c r="I324" s="45" t="s">
        <v>787</v>
      </c>
      <c r="K324" s="42">
        <v>439.35</v>
      </c>
    </row>
    <row r="325" spans="1:11" ht="12.75" x14ac:dyDescent="0.25">
      <c r="A325" s="45" t="s">
        <v>796</v>
      </c>
      <c r="B325" s="44" t="s">
        <v>797</v>
      </c>
      <c r="E325" s="57"/>
      <c r="F325" s="57"/>
      <c r="G325" s="43" t="s">
        <v>128</v>
      </c>
      <c r="I325" s="45" t="s">
        <v>787</v>
      </c>
      <c r="K325" s="42">
        <v>1318.05</v>
      </c>
    </row>
    <row r="326" spans="1:11" ht="12.75" x14ac:dyDescent="0.25">
      <c r="A326" s="45" t="s">
        <v>798</v>
      </c>
      <c r="B326" s="44" t="s">
        <v>799</v>
      </c>
      <c r="E326" s="57"/>
      <c r="F326" s="57"/>
      <c r="G326" s="43" t="s">
        <v>128</v>
      </c>
      <c r="I326" s="45" t="s">
        <v>787</v>
      </c>
      <c r="K326" s="42">
        <v>439.35</v>
      </c>
    </row>
    <row r="327" spans="1:11" ht="12.75" x14ac:dyDescent="0.25">
      <c r="A327" s="45" t="s">
        <v>800</v>
      </c>
      <c r="B327" s="44" t="s">
        <v>801</v>
      </c>
      <c r="E327" s="57"/>
      <c r="F327" s="57"/>
      <c r="G327" s="43" t="s">
        <v>128</v>
      </c>
      <c r="I327" s="45" t="s">
        <v>787</v>
      </c>
      <c r="K327" s="42">
        <v>732.25</v>
      </c>
    </row>
    <row r="328" spans="1:11" ht="12.75" x14ac:dyDescent="0.25">
      <c r="A328" s="45" t="s">
        <v>802</v>
      </c>
      <c r="B328" s="44" t="s">
        <v>803</v>
      </c>
      <c r="E328" s="57"/>
      <c r="F328" s="57"/>
      <c r="G328" s="43" t="s">
        <v>128</v>
      </c>
      <c r="I328" s="45" t="s">
        <v>787</v>
      </c>
      <c r="K328" s="42"/>
    </row>
    <row r="329" spans="1:11" ht="12.75" x14ac:dyDescent="0.25">
      <c r="A329" s="45" t="s">
        <v>804</v>
      </c>
      <c r="B329" s="44" t="s">
        <v>805</v>
      </c>
      <c r="C329" s="44">
        <v>2</v>
      </c>
      <c r="E329" s="57"/>
      <c r="F329" s="57"/>
      <c r="G329" s="43" t="s">
        <v>128</v>
      </c>
      <c r="I329" s="45" t="s">
        <v>724</v>
      </c>
      <c r="K329" s="42">
        <v>205.03</v>
      </c>
    </row>
    <row r="330" spans="1:11" ht="12.75" x14ac:dyDescent="0.25">
      <c r="A330" s="45" t="s">
        <v>806</v>
      </c>
      <c r="B330" s="44" t="s">
        <v>807</v>
      </c>
      <c r="E330" s="57"/>
      <c r="F330" s="57"/>
      <c r="G330" s="43" t="s">
        <v>128</v>
      </c>
      <c r="I330" s="45" t="s">
        <v>787</v>
      </c>
      <c r="K330" s="42"/>
    </row>
    <row r="331" spans="1:11" ht="25.5" x14ac:dyDescent="0.25">
      <c r="A331" s="45" t="s">
        <v>808</v>
      </c>
      <c r="B331" s="44" t="s">
        <v>809</v>
      </c>
      <c r="E331" s="57"/>
      <c r="F331" s="57"/>
      <c r="G331" s="43" t="s">
        <v>128</v>
      </c>
      <c r="I331" s="45" t="s">
        <v>787</v>
      </c>
      <c r="K331" s="42"/>
    </row>
    <row r="332" spans="1:11" ht="12.75" x14ac:dyDescent="0.25">
      <c r="A332" s="45" t="s">
        <v>810</v>
      </c>
      <c r="B332" s="44" t="s">
        <v>811</v>
      </c>
      <c r="E332" s="57"/>
      <c r="F332" s="57"/>
      <c r="G332" s="43" t="s">
        <v>128</v>
      </c>
      <c r="I332" s="45" t="s">
        <v>787</v>
      </c>
      <c r="K332" s="42"/>
    </row>
    <row r="333" spans="1:11" ht="12.75" x14ac:dyDescent="0.25">
      <c r="A333" s="45" t="s">
        <v>812</v>
      </c>
      <c r="B333" s="44" t="s">
        <v>813</v>
      </c>
      <c r="E333" s="57"/>
      <c r="F333" s="57"/>
      <c r="G333" s="43" t="s">
        <v>128</v>
      </c>
      <c r="I333" s="45" t="s">
        <v>787</v>
      </c>
      <c r="K333" s="42">
        <v>585.79999999999995</v>
      </c>
    </row>
    <row r="334" spans="1:11" ht="12.75" x14ac:dyDescent="0.25">
      <c r="A334" s="45" t="s">
        <v>814</v>
      </c>
      <c r="B334" s="44" t="s">
        <v>815</v>
      </c>
      <c r="E334" s="57"/>
      <c r="F334" s="57"/>
      <c r="G334" s="43" t="s">
        <v>128</v>
      </c>
      <c r="I334" s="45" t="s">
        <v>787</v>
      </c>
      <c r="K334" s="42"/>
    </row>
    <row r="335" spans="1:11" ht="12.75" x14ac:dyDescent="0.25">
      <c r="A335" s="45" t="s">
        <v>816</v>
      </c>
      <c r="B335" s="44" t="s">
        <v>817</v>
      </c>
      <c r="E335" s="57"/>
      <c r="F335" s="57"/>
      <c r="G335" s="43" t="s">
        <v>128</v>
      </c>
      <c r="I335" s="45" t="s">
        <v>787</v>
      </c>
      <c r="K335" s="42">
        <v>585.79999999999995</v>
      </c>
    </row>
    <row r="336" spans="1:11" ht="12.75" x14ac:dyDescent="0.25">
      <c r="A336" s="45" t="s">
        <v>818</v>
      </c>
      <c r="B336" s="44" t="s">
        <v>801</v>
      </c>
      <c r="E336" s="57"/>
      <c r="F336" s="57"/>
      <c r="G336" s="43" t="s">
        <v>128</v>
      </c>
      <c r="I336" s="45" t="s">
        <v>787</v>
      </c>
      <c r="K336" s="42"/>
    </row>
    <row r="337" spans="1:11" ht="12.75" x14ac:dyDescent="0.25">
      <c r="A337" s="45" t="s">
        <v>819</v>
      </c>
      <c r="B337" s="44" t="s">
        <v>803</v>
      </c>
      <c r="E337" s="57"/>
      <c r="F337" s="57"/>
      <c r="G337" s="43" t="s">
        <v>128</v>
      </c>
      <c r="I337" s="45" t="s">
        <v>787</v>
      </c>
      <c r="K337" s="42"/>
    </row>
    <row r="338" spans="1:11" ht="12.75" x14ac:dyDescent="0.25">
      <c r="A338" s="45" t="s">
        <v>820</v>
      </c>
      <c r="B338" s="44" t="s">
        <v>821</v>
      </c>
      <c r="C338" s="44">
        <v>2</v>
      </c>
      <c r="E338" s="57"/>
      <c r="F338" s="57"/>
      <c r="G338" s="43" t="s">
        <v>128</v>
      </c>
      <c r="I338" s="45" t="s">
        <v>787</v>
      </c>
      <c r="K338" s="42"/>
    </row>
    <row r="339" spans="1:11" ht="12.75" x14ac:dyDescent="0.25">
      <c r="A339" s="45" t="s">
        <v>822</v>
      </c>
      <c r="B339" s="44" t="s">
        <v>823</v>
      </c>
      <c r="C339" s="44">
        <v>2</v>
      </c>
      <c r="E339" s="57"/>
      <c r="F339" s="57"/>
      <c r="G339" s="43" t="s">
        <v>128</v>
      </c>
      <c r="I339" s="45" t="s">
        <v>787</v>
      </c>
      <c r="K339" s="42"/>
    </row>
    <row r="340" spans="1:11" ht="30" x14ac:dyDescent="0.25">
      <c r="A340" s="45" t="s">
        <v>824</v>
      </c>
      <c r="B340" s="44" t="s">
        <v>825</v>
      </c>
      <c r="C340" s="59"/>
      <c r="E340" s="57"/>
      <c r="F340" s="57"/>
      <c r="G340" s="43" t="s">
        <v>128</v>
      </c>
      <c r="I340" s="45" t="s">
        <v>787</v>
      </c>
      <c r="K340" s="42"/>
    </row>
    <row r="341" spans="1:11" ht="12.75" x14ac:dyDescent="0.25">
      <c r="A341" s="45" t="s">
        <v>826</v>
      </c>
      <c r="B341" s="44" t="s">
        <v>827</v>
      </c>
      <c r="C341" s="59"/>
      <c r="E341" s="57"/>
      <c r="F341" s="57"/>
      <c r="G341" s="43" t="s">
        <v>128</v>
      </c>
      <c r="I341" s="45" t="s">
        <v>787</v>
      </c>
      <c r="K341" s="42">
        <v>1464.5</v>
      </c>
    </row>
    <row r="342" spans="1:11" ht="12.75" x14ac:dyDescent="0.25">
      <c r="A342" s="45" t="s">
        <v>828</v>
      </c>
      <c r="B342" s="44" t="s">
        <v>829</v>
      </c>
      <c r="C342" s="59"/>
      <c r="E342" s="57"/>
      <c r="F342" s="57"/>
      <c r="G342" s="43" t="s">
        <v>128</v>
      </c>
      <c r="I342" s="45" t="s">
        <v>830</v>
      </c>
      <c r="K342" s="42">
        <v>141.4</v>
      </c>
    </row>
    <row r="343" spans="1:11" ht="12.75" x14ac:dyDescent="0.25">
      <c r="A343" s="45" t="s">
        <v>831</v>
      </c>
      <c r="B343" s="44" t="s">
        <v>832</v>
      </c>
      <c r="C343" s="59"/>
      <c r="E343" s="57"/>
      <c r="F343" s="57"/>
      <c r="G343" s="43" t="s">
        <v>128</v>
      </c>
      <c r="I343" s="45" t="s">
        <v>830</v>
      </c>
      <c r="K343" s="42">
        <v>175.74</v>
      </c>
    </row>
    <row r="344" spans="1:11" ht="12.75" x14ac:dyDescent="0.25">
      <c r="A344" s="45" t="s">
        <v>833</v>
      </c>
      <c r="B344" s="44" t="s">
        <v>834</v>
      </c>
      <c r="C344" s="59"/>
      <c r="E344" s="57"/>
      <c r="F344" s="57"/>
      <c r="G344" s="43" t="s">
        <v>128</v>
      </c>
      <c r="I344" s="45" t="s">
        <v>787</v>
      </c>
      <c r="K344" s="42">
        <v>1757.4</v>
      </c>
    </row>
    <row r="345" spans="1:11" ht="12.75" x14ac:dyDescent="0.25">
      <c r="A345" s="45" t="s">
        <v>835</v>
      </c>
      <c r="B345" s="44" t="s">
        <v>836</v>
      </c>
      <c r="C345" s="44">
        <v>12</v>
      </c>
      <c r="E345" s="44" t="s">
        <v>117</v>
      </c>
      <c r="F345" s="44" t="s">
        <v>123</v>
      </c>
      <c r="G345" s="43" t="s">
        <v>128</v>
      </c>
      <c r="I345" s="45" t="s">
        <v>787</v>
      </c>
      <c r="K345" s="42">
        <v>878.7</v>
      </c>
    </row>
    <row r="346" spans="1:11" ht="12.75" x14ac:dyDescent="0.25">
      <c r="A346" s="45" t="s">
        <v>837</v>
      </c>
      <c r="B346" s="44" t="s">
        <v>838</v>
      </c>
      <c r="C346" s="44">
        <v>12</v>
      </c>
      <c r="E346" s="44" t="s">
        <v>117</v>
      </c>
      <c r="F346" s="44" t="s">
        <v>123</v>
      </c>
      <c r="G346" s="43" t="s">
        <v>128</v>
      </c>
      <c r="I346" s="45" t="s">
        <v>787</v>
      </c>
      <c r="K346" s="42">
        <v>1054.44</v>
      </c>
    </row>
    <row r="347" spans="1:11" ht="12.75" x14ac:dyDescent="0.25">
      <c r="A347" s="45" t="s">
        <v>839</v>
      </c>
      <c r="B347" s="44" t="s">
        <v>840</v>
      </c>
      <c r="C347" s="44">
        <v>12</v>
      </c>
      <c r="E347" s="44" t="s">
        <v>117</v>
      </c>
      <c r="F347" s="44" t="s">
        <v>123</v>
      </c>
      <c r="G347" s="43" t="s">
        <v>128</v>
      </c>
      <c r="I347" s="45" t="s">
        <v>787</v>
      </c>
      <c r="K347" s="42">
        <v>820.12</v>
      </c>
    </row>
    <row r="348" spans="1:11" ht="12.75" x14ac:dyDescent="0.25">
      <c r="A348" s="45" t="s">
        <v>841</v>
      </c>
      <c r="B348" s="44" t="s">
        <v>842</v>
      </c>
      <c r="C348" s="44">
        <v>12</v>
      </c>
      <c r="E348" s="44" t="s">
        <v>117</v>
      </c>
      <c r="F348" s="44" t="s">
        <v>123</v>
      </c>
      <c r="G348" s="43" t="s">
        <v>128</v>
      </c>
      <c r="I348" s="45" t="s">
        <v>787</v>
      </c>
      <c r="K348" s="42"/>
    </row>
    <row r="349" spans="1:11" ht="12.75" x14ac:dyDescent="0.25">
      <c r="A349" s="45" t="s">
        <v>843</v>
      </c>
      <c r="B349" s="44" t="s">
        <v>844</v>
      </c>
      <c r="C349" s="44">
        <v>12</v>
      </c>
      <c r="E349" s="44" t="s">
        <v>117</v>
      </c>
      <c r="F349" s="44" t="s">
        <v>123</v>
      </c>
      <c r="G349" s="43" t="s">
        <v>128</v>
      </c>
      <c r="I349" s="45" t="s">
        <v>845</v>
      </c>
      <c r="K349" s="42">
        <v>2929</v>
      </c>
    </row>
    <row r="350" spans="1:11" ht="12.75" x14ac:dyDescent="0.25">
      <c r="A350" s="45" t="s">
        <v>846</v>
      </c>
      <c r="B350" s="44" t="s">
        <v>847</v>
      </c>
      <c r="C350" s="44">
        <v>12</v>
      </c>
      <c r="E350" s="44" t="s">
        <v>117</v>
      </c>
      <c r="F350" s="44" t="s">
        <v>123</v>
      </c>
      <c r="G350" s="43" t="s">
        <v>128</v>
      </c>
      <c r="I350" s="45" t="s">
        <v>787</v>
      </c>
      <c r="K350" s="42">
        <v>878.7</v>
      </c>
    </row>
    <row r="351" spans="1:11" ht="12.75" x14ac:dyDescent="0.25">
      <c r="A351" s="45" t="s">
        <v>848</v>
      </c>
      <c r="B351" s="44" t="s">
        <v>849</v>
      </c>
      <c r="C351" s="44">
        <v>12</v>
      </c>
      <c r="E351" s="44" t="s">
        <v>117</v>
      </c>
      <c r="F351" s="44" t="s">
        <v>123</v>
      </c>
      <c r="G351" s="43" t="s">
        <v>128</v>
      </c>
      <c r="I351" s="45" t="s">
        <v>787</v>
      </c>
      <c r="K351" s="42">
        <v>2050.3000000000002</v>
      </c>
    </row>
    <row r="352" spans="1:11" ht="12.75" x14ac:dyDescent="0.25">
      <c r="A352" s="45" t="s">
        <v>850</v>
      </c>
      <c r="B352" s="44" t="s">
        <v>851</v>
      </c>
      <c r="C352" s="44">
        <v>12</v>
      </c>
      <c r="E352" s="44" t="s">
        <v>113</v>
      </c>
      <c r="F352" s="44" t="s">
        <v>114</v>
      </c>
      <c r="G352" s="43" t="s">
        <v>128</v>
      </c>
      <c r="I352" s="45" t="s">
        <v>830</v>
      </c>
      <c r="K352" s="42">
        <v>117.16</v>
      </c>
    </row>
    <row r="353" spans="1:12" ht="12.75" x14ac:dyDescent="0.25">
      <c r="A353" s="45" t="s">
        <v>852</v>
      </c>
      <c r="B353" s="44" t="s">
        <v>853</v>
      </c>
      <c r="C353" s="44">
        <v>12</v>
      </c>
      <c r="E353" s="44" t="s">
        <v>117</v>
      </c>
      <c r="F353" s="44" t="s">
        <v>123</v>
      </c>
      <c r="G353" s="43" t="s">
        <v>128</v>
      </c>
      <c r="I353" s="45" t="s">
        <v>707</v>
      </c>
      <c r="K353" s="42">
        <v>732.25</v>
      </c>
    </row>
    <row r="354" spans="1:12" x14ac:dyDescent="0.25">
      <c r="A354" s="45" t="s">
        <v>854</v>
      </c>
      <c r="B354" s="44" t="s">
        <v>855</v>
      </c>
      <c r="C354" s="44">
        <v>12</v>
      </c>
      <c r="E354" s="44" t="s">
        <v>117</v>
      </c>
      <c r="F354" s="44" t="s">
        <v>123</v>
      </c>
      <c r="G354" s="43" t="s">
        <v>128</v>
      </c>
      <c r="I354" s="45" t="s">
        <v>702</v>
      </c>
      <c r="K354" s="42">
        <v>732.25</v>
      </c>
    </row>
    <row r="355" spans="1:12" x14ac:dyDescent="0.25">
      <c r="A355" s="45" t="s">
        <v>856</v>
      </c>
      <c r="B355" s="44" t="s">
        <v>857</v>
      </c>
      <c r="C355" s="44">
        <v>12</v>
      </c>
      <c r="E355" s="44" t="s">
        <v>117</v>
      </c>
      <c r="F355" s="44" t="s">
        <v>123</v>
      </c>
      <c r="G355" s="43" t="s">
        <v>128</v>
      </c>
      <c r="I355" s="45" t="s">
        <v>724</v>
      </c>
      <c r="K355" s="42">
        <v>1054.44</v>
      </c>
    </row>
    <row r="356" spans="1:12" x14ac:dyDescent="0.25">
      <c r="A356" s="45" t="s">
        <v>858</v>
      </c>
      <c r="B356" s="44" t="s">
        <v>859</v>
      </c>
      <c r="C356" s="44">
        <v>12</v>
      </c>
      <c r="E356" s="44" t="s">
        <v>117</v>
      </c>
      <c r="F356" s="44" t="s">
        <v>123</v>
      </c>
      <c r="G356" s="43" t="s">
        <v>128</v>
      </c>
      <c r="I356" s="45" t="s">
        <v>724</v>
      </c>
      <c r="K356" s="42">
        <v>1054.44</v>
      </c>
    </row>
    <row r="357" spans="1:12" x14ac:dyDescent="0.25">
      <c r="A357" s="45" t="s">
        <v>860</v>
      </c>
      <c r="B357" s="44" t="s">
        <v>861</v>
      </c>
      <c r="C357" s="44">
        <v>12</v>
      </c>
      <c r="E357" s="44" t="s">
        <v>117</v>
      </c>
      <c r="F357" s="44" t="s">
        <v>123</v>
      </c>
      <c r="G357" s="43" t="s">
        <v>128</v>
      </c>
      <c r="I357" s="45" t="s">
        <v>724</v>
      </c>
      <c r="K357" s="42">
        <v>1054.44</v>
      </c>
    </row>
    <row r="358" spans="1:12" x14ac:dyDescent="0.25">
      <c r="A358" s="45" t="s">
        <v>862</v>
      </c>
      <c r="B358" s="44" t="s">
        <v>863</v>
      </c>
      <c r="C358" s="44">
        <v>12</v>
      </c>
      <c r="E358" s="44" t="s">
        <v>117</v>
      </c>
      <c r="F358" s="44" t="s">
        <v>123</v>
      </c>
      <c r="G358" s="43" t="s">
        <v>128</v>
      </c>
      <c r="I358" s="45" t="s">
        <v>724</v>
      </c>
      <c r="K358" s="42">
        <v>1054.44</v>
      </c>
    </row>
    <row r="359" spans="1:12" ht="12.75" x14ac:dyDescent="0.25">
      <c r="A359" s="45" t="s">
        <v>864</v>
      </c>
      <c r="B359" s="44" t="s">
        <v>865</v>
      </c>
      <c r="E359" s="44" t="s">
        <v>113</v>
      </c>
      <c r="F359" s="44" t="s">
        <v>127</v>
      </c>
      <c r="G359" s="43" t="s">
        <v>128</v>
      </c>
      <c r="I359" s="45" t="s">
        <v>693</v>
      </c>
      <c r="K359" s="42"/>
    </row>
    <row r="360" spans="1:12" ht="12.75" x14ac:dyDescent="0.25">
      <c r="A360" s="45" t="s">
        <v>866</v>
      </c>
      <c r="B360" s="44" t="s">
        <v>867</v>
      </c>
      <c r="G360" s="43" t="s">
        <v>128</v>
      </c>
      <c r="K360" s="42"/>
      <c r="L360" s="55"/>
    </row>
    <row r="361" spans="1:12" ht="12.75" x14ac:dyDescent="0.25">
      <c r="A361" s="45" t="s">
        <v>868</v>
      </c>
      <c r="B361" s="44" t="s">
        <v>869</v>
      </c>
      <c r="E361" s="57"/>
      <c r="F361" s="57"/>
      <c r="G361" s="43" t="s">
        <v>128</v>
      </c>
      <c r="I361" s="45" t="s">
        <v>707</v>
      </c>
      <c r="K361" s="42">
        <v>101</v>
      </c>
    </row>
    <row r="362" spans="1:12" ht="12.75" x14ac:dyDescent="0.25">
      <c r="A362" s="45" t="s">
        <v>870</v>
      </c>
      <c r="B362" s="44" t="s">
        <v>871</v>
      </c>
      <c r="E362" s="57"/>
      <c r="F362" s="57"/>
      <c r="G362" s="43" t="s">
        <v>128</v>
      </c>
      <c r="I362" s="45" t="s">
        <v>702</v>
      </c>
      <c r="K362" s="42">
        <v>126.25</v>
      </c>
    </row>
    <row r="363" spans="1:12" ht="12.75" x14ac:dyDescent="0.25">
      <c r="A363" s="45" t="s">
        <v>872</v>
      </c>
      <c r="B363" s="44" t="s">
        <v>873</v>
      </c>
      <c r="E363" s="57"/>
      <c r="F363" s="57"/>
      <c r="G363" s="43" t="s">
        <v>128</v>
      </c>
      <c r="I363" s="45" t="s">
        <v>724</v>
      </c>
      <c r="K363" s="42"/>
    </row>
    <row r="364" spans="1:12" ht="12.75" x14ac:dyDescent="0.25">
      <c r="A364" s="45" t="s">
        <v>874</v>
      </c>
      <c r="B364" s="44" t="s">
        <v>875</v>
      </c>
      <c r="E364" s="57"/>
      <c r="F364" s="57"/>
      <c r="G364" s="43" t="s">
        <v>128</v>
      </c>
      <c r="I364" s="45" t="s">
        <v>787</v>
      </c>
      <c r="K364" s="42"/>
    </row>
    <row r="365" spans="1:12" ht="12.75" x14ac:dyDescent="0.25">
      <c r="A365" s="45" t="s">
        <v>876</v>
      </c>
      <c r="B365" s="44" t="s">
        <v>877</v>
      </c>
      <c r="E365" s="57"/>
      <c r="F365" s="57"/>
      <c r="G365" s="43" t="s">
        <v>128</v>
      </c>
      <c r="I365" s="45" t="s">
        <v>787</v>
      </c>
      <c r="K365" s="42"/>
    </row>
    <row r="366" spans="1:12" ht="12.75" x14ac:dyDescent="0.25">
      <c r="A366" s="45" t="s">
        <v>878</v>
      </c>
      <c r="B366" s="44" t="s">
        <v>879</v>
      </c>
      <c r="E366" s="57"/>
      <c r="F366" s="57"/>
      <c r="G366" s="43" t="s">
        <v>128</v>
      </c>
      <c r="I366" s="45" t="s">
        <v>787</v>
      </c>
      <c r="K366" s="42">
        <v>1464.5</v>
      </c>
    </row>
    <row r="367" spans="1:12" ht="25.5" x14ac:dyDescent="0.25">
      <c r="A367" s="45" t="s">
        <v>880</v>
      </c>
      <c r="B367" s="44" t="s">
        <v>881</v>
      </c>
      <c r="E367" s="57"/>
      <c r="F367" s="57"/>
      <c r="G367" s="43" t="s">
        <v>128</v>
      </c>
      <c r="I367" s="45" t="s">
        <v>787</v>
      </c>
      <c r="K367" s="42">
        <v>2196.75</v>
      </c>
    </row>
    <row r="368" spans="1:12" ht="12.75" x14ac:dyDescent="0.25">
      <c r="A368" s="45" t="s">
        <v>882</v>
      </c>
      <c r="B368" s="44" t="s">
        <v>883</v>
      </c>
      <c r="E368" s="57"/>
      <c r="F368" s="57"/>
      <c r="G368" s="43" t="s">
        <v>128</v>
      </c>
      <c r="I368" s="45" t="s">
        <v>787</v>
      </c>
      <c r="K368" s="42">
        <v>1171.5999999999999</v>
      </c>
    </row>
    <row r="369" spans="1:12" ht="12.75" x14ac:dyDescent="0.25">
      <c r="A369" s="45" t="s">
        <v>884</v>
      </c>
      <c r="B369" s="44" t="s">
        <v>885</v>
      </c>
      <c r="E369" s="57"/>
      <c r="F369" s="57"/>
      <c r="G369" s="43" t="s">
        <v>128</v>
      </c>
      <c r="I369" s="45" t="s">
        <v>787</v>
      </c>
      <c r="K369" s="42">
        <v>1113.02</v>
      </c>
    </row>
    <row r="370" spans="1:12" ht="12.75" x14ac:dyDescent="0.25">
      <c r="A370" s="45" t="s">
        <v>886</v>
      </c>
      <c r="B370" s="44" t="s">
        <v>887</v>
      </c>
      <c r="E370" s="57"/>
      <c r="F370" s="57"/>
      <c r="G370" s="43" t="s">
        <v>128</v>
      </c>
      <c r="I370" s="45" t="s">
        <v>787</v>
      </c>
      <c r="K370" s="42">
        <v>2196.75</v>
      </c>
    </row>
    <row r="371" spans="1:12" ht="12.75" x14ac:dyDescent="0.25">
      <c r="A371" s="45" t="s">
        <v>888</v>
      </c>
      <c r="B371" s="44" t="s">
        <v>889</v>
      </c>
      <c r="E371" s="57"/>
      <c r="F371" s="57"/>
      <c r="G371" s="43" t="s">
        <v>128</v>
      </c>
      <c r="I371" s="45" t="s">
        <v>787</v>
      </c>
      <c r="K371" s="42">
        <v>2929</v>
      </c>
    </row>
    <row r="372" spans="1:12" ht="25.5" x14ac:dyDescent="0.25">
      <c r="A372" s="45" t="s">
        <v>890</v>
      </c>
      <c r="B372" s="44" t="s">
        <v>891</v>
      </c>
      <c r="E372" s="57"/>
      <c r="F372" s="57"/>
      <c r="G372" s="43" t="s">
        <v>128</v>
      </c>
      <c r="I372" s="45" t="s">
        <v>787</v>
      </c>
      <c r="K372" s="42">
        <v>2929</v>
      </c>
    </row>
    <row r="373" spans="1:12" ht="12.75" x14ac:dyDescent="0.25">
      <c r="A373" s="45" t="s">
        <v>892</v>
      </c>
      <c r="B373" s="44" t="s">
        <v>893</v>
      </c>
      <c r="E373" s="57"/>
      <c r="F373" s="57"/>
      <c r="G373" s="43" t="s">
        <v>128</v>
      </c>
      <c r="I373" s="45" t="s">
        <v>787</v>
      </c>
      <c r="K373" s="42">
        <v>3514.8</v>
      </c>
    </row>
    <row r="374" spans="1:12" ht="25.5" x14ac:dyDescent="0.25">
      <c r="A374" s="45" t="s">
        <v>894</v>
      </c>
      <c r="B374" s="44" t="s">
        <v>895</v>
      </c>
      <c r="E374" s="57"/>
      <c r="F374" s="57"/>
      <c r="G374" s="43" t="s">
        <v>128</v>
      </c>
      <c r="I374" s="45" t="s">
        <v>787</v>
      </c>
      <c r="K374" s="42"/>
    </row>
    <row r="375" spans="1:12" ht="25.5" x14ac:dyDescent="0.25">
      <c r="A375" s="45" t="s">
        <v>896</v>
      </c>
      <c r="B375" s="44" t="s">
        <v>897</v>
      </c>
      <c r="E375" s="58"/>
      <c r="F375" s="58"/>
      <c r="G375" s="43"/>
      <c r="H375" s="40" t="s">
        <v>167</v>
      </c>
      <c r="I375" s="45">
        <v>14</v>
      </c>
      <c r="J375" s="40" t="s">
        <v>210</v>
      </c>
      <c r="K375" s="42">
        <v>808</v>
      </c>
      <c r="L375" s="41"/>
    </row>
    <row r="376" spans="1:12" ht="25.5" x14ac:dyDescent="0.25">
      <c r="A376" s="45" t="s">
        <v>898</v>
      </c>
      <c r="B376" s="44" t="s">
        <v>899</v>
      </c>
      <c r="E376" s="58"/>
      <c r="F376" s="58"/>
      <c r="G376" s="43"/>
      <c r="H376" s="40" t="s">
        <v>167</v>
      </c>
      <c r="I376" s="45">
        <v>14</v>
      </c>
      <c r="J376" s="40" t="s">
        <v>210</v>
      </c>
      <c r="K376" s="42">
        <v>808</v>
      </c>
      <c r="L376" s="41"/>
    </row>
    <row r="377" spans="1:12" ht="12.75" x14ac:dyDescent="0.25">
      <c r="A377" s="45" t="s">
        <v>900</v>
      </c>
      <c r="B377" s="44" t="s">
        <v>901</v>
      </c>
      <c r="E377" s="58"/>
      <c r="F377" s="58"/>
      <c r="G377" s="43"/>
      <c r="H377" s="40" t="s">
        <v>167</v>
      </c>
      <c r="I377" s="45">
        <v>10</v>
      </c>
      <c r="J377" s="40" t="s">
        <v>202</v>
      </c>
      <c r="K377" s="42">
        <v>252.5</v>
      </c>
      <c r="L377" s="41"/>
    </row>
    <row r="378" spans="1:12" ht="12.75" x14ac:dyDescent="0.25">
      <c r="A378" s="45" t="s">
        <v>902</v>
      </c>
      <c r="B378" s="44" t="s">
        <v>903</v>
      </c>
      <c r="E378" s="44" t="s">
        <v>126</v>
      </c>
      <c r="F378" s="44" t="s">
        <v>123</v>
      </c>
      <c r="G378" s="45" t="s">
        <v>128</v>
      </c>
      <c r="I378" s="45">
        <v>14</v>
      </c>
      <c r="J378" s="45" t="s">
        <v>138</v>
      </c>
      <c r="K378" s="42">
        <v>191.9</v>
      </c>
      <c r="L378" s="40"/>
    </row>
    <row r="379" spans="1:12" ht="12.75" x14ac:dyDescent="0.25">
      <c r="A379" s="45" t="s">
        <v>904</v>
      </c>
      <c r="B379" s="44" t="s">
        <v>905</v>
      </c>
      <c r="E379" s="44" t="s">
        <v>126</v>
      </c>
      <c r="F379" s="44" t="s">
        <v>123</v>
      </c>
      <c r="G379" s="45" t="s">
        <v>128</v>
      </c>
      <c r="I379" s="45">
        <v>14</v>
      </c>
      <c r="J379" s="45" t="s">
        <v>138</v>
      </c>
      <c r="K379" s="42">
        <v>191.9</v>
      </c>
      <c r="L379" s="40"/>
    </row>
    <row r="380" spans="1:12" ht="12.75" x14ac:dyDescent="0.25">
      <c r="A380" s="45" t="s">
        <v>906</v>
      </c>
      <c r="B380" s="44" t="s">
        <v>907</v>
      </c>
      <c r="C380" s="44">
        <v>15</v>
      </c>
      <c r="E380" s="44" t="s">
        <v>117</v>
      </c>
      <c r="F380" s="44" t="s">
        <v>123</v>
      </c>
      <c r="G380" s="43" t="s">
        <v>128</v>
      </c>
      <c r="I380" s="45" t="s">
        <v>707</v>
      </c>
      <c r="J380" s="45" t="s">
        <v>138</v>
      </c>
      <c r="K380" s="42">
        <v>151.5</v>
      </c>
    </row>
    <row r="381" spans="1:12" ht="12.75" x14ac:dyDescent="0.25">
      <c r="A381" s="45" t="s">
        <v>908</v>
      </c>
      <c r="B381" s="44" t="s">
        <v>909</v>
      </c>
      <c r="E381" s="44" t="s">
        <v>113</v>
      </c>
      <c r="F381" s="44" t="s">
        <v>227</v>
      </c>
      <c r="G381" s="43" t="s">
        <v>128</v>
      </c>
      <c r="I381" s="45" t="s">
        <v>693</v>
      </c>
      <c r="J381" s="45" t="s">
        <v>202</v>
      </c>
      <c r="K381" s="42">
        <v>60.6</v>
      </c>
    </row>
    <row r="382" spans="1:12" ht="12.75" x14ac:dyDescent="0.25">
      <c r="A382" s="45" t="s">
        <v>910</v>
      </c>
      <c r="B382" s="44" t="s">
        <v>911</v>
      </c>
      <c r="C382" s="44">
        <v>15</v>
      </c>
      <c r="E382" s="44" t="s">
        <v>117</v>
      </c>
      <c r="F382" s="44" t="s">
        <v>123</v>
      </c>
      <c r="G382" s="43" t="s">
        <v>128</v>
      </c>
      <c r="I382" s="45" t="s">
        <v>707</v>
      </c>
      <c r="J382" s="45" t="s">
        <v>210</v>
      </c>
      <c r="K382" s="42"/>
    </row>
    <row r="383" spans="1:12" ht="12.75" x14ac:dyDescent="0.25">
      <c r="A383" s="45" t="s">
        <v>912</v>
      </c>
      <c r="B383" s="44" t="s">
        <v>913</v>
      </c>
      <c r="E383" s="57"/>
      <c r="F383" s="57"/>
      <c r="G383" s="43" t="s">
        <v>128</v>
      </c>
      <c r="I383" s="45" t="s">
        <v>707</v>
      </c>
      <c r="K383" s="42">
        <v>292.89999999999998</v>
      </c>
    </row>
    <row r="384" spans="1:12" ht="12.75" x14ac:dyDescent="0.25">
      <c r="A384" s="45" t="s">
        <v>914</v>
      </c>
      <c r="B384" s="44" t="s">
        <v>915</v>
      </c>
      <c r="E384" s="57"/>
      <c r="F384" s="57"/>
      <c r="G384" s="43" t="s">
        <v>128</v>
      </c>
      <c r="I384" s="45" t="s">
        <v>702</v>
      </c>
      <c r="K384" s="42"/>
    </row>
    <row r="385" spans="1:12" ht="12.75" x14ac:dyDescent="0.25">
      <c r="A385" s="45" t="s">
        <v>916</v>
      </c>
      <c r="B385" s="44" t="s">
        <v>917</v>
      </c>
      <c r="E385" s="57"/>
      <c r="F385" s="57"/>
      <c r="G385" s="43" t="s">
        <v>128</v>
      </c>
      <c r="I385" s="45" t="s">
        <v>702</v>
      </c>
      <c r="K385" s="42">
        <v>834.26</v>
      </c>
    </row>
    <row r="386" spans="1:12" ht="12.75" x14ac:dyDescent="0.25">
      <c r="A386" s="45" t="s">
        <v>918</v>
      </c>
      <c r="B386" s="44" t="s">
        <v>919</v>
      </c>
      <c r="E386" s="57"/>
      <c r="F386" s="57"/>
      <c r="G386" s="43" t="s">
        <v>128</v>
      </c>
      <c r="I386" s="45" t="s">
        <v>702</v>
      </c>
      <c r="K386" s="42"/>
    </row>
    <row r="387" spans="1:12" ht="12.75" x14ac:dyDescent="0.25">
      <c r="A387" s="45" t="s">
        <v>920</v>
      </c>
      <c r="B387" s="44" t="s">
        <v>921</v>
      </c>
      <c r="E387" s="57"/>
      <c r="F387" s="57"/>
      <c r="G387" s="43" t="s">
        <v>128</v>
      </c>
      <c r="K387" s="42">
        <v>732.25</v>
      </c>
    </row>
    <row r="388" spans="1:12" ht="12.75" x14ac:dyDescent="0.25">
      <c r="A388" s="45" t="s">
        <v>922</v>
      </c>
      <c r="B388" s="44" t="s">
        <v>923</v>
      </c>
      <c r="E388" s="44" t="s">
        <v>113</v>
      </c>
      <c r="F388" s="44" t="s">
        <v>123</v>
      </c>
      <c r="G388" s="43" t="s">
        <v>128</v>
      </c>
      <c r="I388" s="45" t="s">
        <v>724</v>
      </c>
      <c r="K388" s="42">
        <v>556.51</v>
      </c>
    </row>
    <row r="389" spans="1:12" ht="25.5" x14ac:dyDescent="0.25">
      <c r="A389" s="45" t="s">
        <v>924</v>
      </c>
      <c r="B389" s="44" t="s">
        <v>925</v>
      </c>
      <c r="G389" s="43" t="s">
        <v>128</v>
      </c>
      <c r="I389" s="45" t="s">
        <v>707</v>
      </c>
      <c r="K389" s="42"/>
    </row>
    <row r="390" spans="1:12" ht="25.5" x14ac:dyDescent="0.25">
      <c r="A390" s="45" t="s">
        <v>926</v>
      </c>
      <c r="B390" s="44" t="s">
        <v>927</v>
      </c>
      <c r="G390" s="43" t="s">
        <v>128</v>
      </c>
      <c r="K390" s="42"/>
      <c r="L390" s="55"/>
    </row>
    <row r="391" spans="1:12" ht="12.75" x14ac:dyDescent="0.25">
      <c r="A391" s="45" t="s">
        <v>928</v>
      </c>
      <c r="B391" s="44" t="s">
        <v>929</v>
      </c>
      <c r="G391" s="43" t="s">
        <v>128</v>
      </c>
      <c r="K391" s="42"/>
    </row>
    <row r="392" spans="1:12" ht="12.75" x14ac:dyDescent="0.25">
      <c r="A392" s="45" t="s">
        <v>930</v>
      </c>
      <c r="B392" s="44" t="s">
        <v>931</v>
      </c>
      <c r="C392" s="44">
        <v>5</v>
      </c>
      <c r="D392" s="44">
        <v>20</v>
      </c>
      <c r="E392" s="44" t="s">
        <v>113</v>
      </c>
      <c r="F392" s="44" t="s">
        <v>123</v>
      </c>
      <c r="G392" s="56"/>
      <c r="H392" s="40" t="s">
        <v>167</v>
      </c>
      <c r="K392" s="42"/>
      <c r="L392" s="55"/>
    </row>
    <row r="393" spans="1:12" ht="12.75" x14ac:dyDescent="0.25">
      <c r="A393" s="45" t="s">
        <v>932</v>
      </c>
      <c r="B393" s="44" t="s">
        <v>933</v>
      </c>
      <c r="C393" s="44">
        <v>5</v>
      </c>
      <c r="D393" s="44">
        <v>20</v>
      </c>
      <c r="E393" s="44" t="s">
        <v>113</v>
      </c>
      <c r="F393" s="44" t="s">
        <v>123</v>
      </c>
      <c r="G393" s="56"/>
      <c r="H393" s="40" t="s">
        <v>167</v>
      </c>
      <c r="K393" s="42"/>
      <c r="L393" s="55"/>
    </row>
    <row r="394" spans="1:12" ht="12.75" x14ac:dyDescent="0.25">
      <c r="A394" s="45" t="s">
        <v>934</v>
      </c>
      <c r="B394" s="44" t="s">
        <v>935</v>
      </c>
      <c r="C394" s="44">
        <v>5</v>
      </c>
      <c r="D394" s="44">
        <v>20</v>
      </c>
      <c r="E394" s="44" t="s">
        <v>113</v>
      </c>
      <c r="F394" s="44" t="s">
        <v>123</v>
      </c>
      <c r="G394" s="56"/>
      <c r="H394" s="40" t="s">
        <v>167</v>
      </c>
      <c r="K394" s="42"/>
      <c r="L394" s="55"/>
    </row>
    <row r="395" spans="1:12" ht="12.75" x14ac:dyDescent="0.25">
      <c r="A395" s="45" t="s">
        <v>936</v>
      </c>
      <c r="B395" s="44" t="s">
        <v>937</v>
      </c>
      <c r="C395" s="44">
        <v>5</v>
      </c>
      <c r="D395" s="44">
        <v>20</v>
      </c>
      <c r="E395" s="44" t="s">
        <v>113</v>
      </c>
      <c r="F395" s="44" t="s">
        <v>123</v>
      </c>
      <c r="G395" s="56"/>
      <c r="H395" s="40" t="s">
        <v>167</v>
      </c>
      <c r="K395" s="42"/>
      <c r="L395" s="55"/>
    </row>
    <row r="396" spans="1:12" ht="25.5" x14ac:dyDescent="0.25">
      <c r="A396" s="45" t="s">
        <v>938</v>
      </c>
      <c r="B396" s="44" t="s">
        <v>939</v>
      </c>
      <c r="C396" s="44">
        <v>5</v>
      </c>
      <c r="D396" s="44">
        <v>20</v>
      </c>
      <c r="E396" s="44" t="s">
        <v>113</v>
      </c>
      <c r="F396" s="44" t="s">
        <v>123</v>
      </c>
      <c r="G396" s="43"/>
      <c r="H396" s="43" t="s">
        <v>167</v>
      </c>
      <c r="K396" s="42">
        <v>995.86</v>
      </c>
    </row>
    <row r="397" spans="1:12" ht="25.5" x14ac:dyDescent="0.25">
      <c r="A397" s="45" t="s">
        <v>940</v>
      </c>
      <c r="B397" s="44" t="s">
        <v>941</v>
      </c>
      <c r="C397" s="44">
        <v>5</v>
      </c>
      <c r="D397" s="44">
        <v>20</v>
      </c>
      <c r="E397" s="44" t="s">
        <v>113</v>
      </c>
      <c r="F397" s="44" t="s">
        <v>123</v>
      </c>
      <c r="G397" s="43"/>
      <c r="H397" s="43" t="s">
        <v>167</v>
      </c>
      <c r="K397" s="42">
        <v>995.86</v>
      </c>
    </row>
    <row r="398" spans="1:12" ht="12.75" x14ac:dyDescent="0.25">
      <c r="A398" s="45" t="s">
        <v>942</v>
      </c>
      <c r="B398" s="44" t="s">
        <v>943</v>
      </c>
      <c r="C398" s="44">
        <v>5</v>
      </c>
      <c r="D398" s="44">
        <v>20</v>
      </c>
      <c r="E398" s="44" t="s">
        <v>113</v>
      </c>
      <c r="F398" s="44" t="s">
        <v>123</v>
      </c>
      <c r="G398" s="43"/>
      <c r="H398" s="43" t="s">
        <v>167</v>
      </c>
      <c r="K398" s="42">
        <v>995.86</v>
      </c>
    </row>
    <row r="399" spans="1:12" ht="12.75" x14ac:dyDescent="0.25">
      <c r="A399" s="45" t="s">
        <v>944</v>
      </c>
      <c r="B399" s="44" t="s">
        <v>945</v>
      </c>
      <c r="C399" s="44">
        <v>5</v>
      </c>
      <c r="D399" s="44">
        <v>20</v>
      </c>
      <c r="E399" s="44" t="s">
        <v>117</v>
      </c>
      <c r="F399" s="44" t="s">
        <v>127</v>
      </c>
      <c r="G399" s="43" t="s">
        <v>128</v>
      </c>
      <c r="H399" s="40" t="s">
        <v>946</v>
      </c>
      <c r="K399" s="42"/>
    </row>
    <row r="400" spans="1:12" ht="12.75" x14ac:dyDescent="0.25">
      <c r="A400" s="45" t="s">
        <v>947</v>
      </c>
      <c r="B400" s="44" t="s">
        <v>948</v>
      </c>
      <c r="C400" s="44">
        <v>5</v>
      </c>
      <c r="D400" s="44">
        <v>20</v>
      </c>
      <c r="E400" s="44" t="s">
        <v>113</v>
      </c>
      <c r="F400" s="44" t="s">
        <v>123</v>
      </c>
      <c r="G400" s="43" t="s">
        <v>128</v>
      </c>
      <c r="H400" s="40" t="s">
        <v>946</v>
      </c>
      <c r="K400" s="42"/>
    </row>
    <row r="401" spans="1:12" ht="25.5" x14ac:dyDescent="0.25">
      <c r="A401" s="45" t="s">
        <v>949</v>
      </c>
      <c r="B401" s="44" t="s">
        <v>950</v>
      </c>
      <c r="C401" s="44">
        <v>5</v>
      </c>
      <c r="D401" s="44">
        <v>20</v>
      </c>
      <c r="E401" s="44" t="s">
        <v>126</v>
      </c>
      <c r="F401" s="44" t="s">
        <v>127</v>
      </c>
      <c r="G401" s="43"/>
      <c r="K401" s="42">
        <v>29.29</v>
      </c>
    </row>
    <row r="402" spans="1:12" ht="12.75" x14ac:dyDescent="0.25">
      <c r="A402" s="45" t="s">
        <v>951</v>
      </c>
      <c r="B402" s="44" t="s">
        <v>952</v>
      </c>
      <c r="C402" s="44">
        <v>5</v>
      </c>
      <c r="D402" s="44">
        <v>20</v>
      </c>
      <c r="E402" s="44" t="s">
        <v>953</v>
      </c>
      <c r="F402" s="44" t="s">
        <v>123</v>
      </c>
      <c r="G402" s="43"/>
      <c r="H402" s="43" t="s">
        <v>167</v>
      </c>
      <c r="K402" s="42">
        <v>234.32</v>
      </c>
    </row>
    <row r="403" spans="1:12" ht="25.5" x14ac:dyDescent="0.25">
      <c r="A403" s="45" t="s">
        <v>954</v>
      </c>
      <c r="B403" s="44" t="s">
        <v>955</v>
      </c>
      <c r="C403" s="44">
        <v>5</v>
      </c>
      <c r="D403" s="44">
        <v>20</v>
      </c>
      <c r="E403" s="44" t="s">
        <v>113</v>
      </c>
      <c r="F403" s="44" t="s">
        <v>123</v>
      </c>
      <c r="G403" s="43"/>
      <c r="H403" s="43" t="s">
        <v>167</v>
      </c>
      <c r="K403" s="42">
        <v>175.74</v>
      </c>
    </row>
    <row r="404" spans="1:12" s="54" customFormat="1" ht="25.5" x14ac:dyDescent="0.25">
      <c r="A404" s="45" t="s">
        <v>956</v>
      </c>
      <c r="B404" s="44" t="s">
        <v>957</v>
      </c>
      <c r="C404" s="44">
        <v>5</v>
      </c>
      <c r="D404" s="44">
        <v>20</v>
      </c>
      <c r="E404" s="44" t="s">
        <v>544</v>
      </c>
      <c r="F404" s="44" t="s">
        <v>123</v>
      </c>
      <c r="G404" s="45" t="s">
        <v>128</v>
      </c>
      <c r="H404" s="40"/>
      <c r="I404" s="40"/>
      <c r="J404" s="40"/>
      <c r="K404" s="42"/>
      <c r="L404" s="47"/>
    </row>
    <row r="405" spans="1:12" s="52" customFormat="1" ht="12.75" x14ac:dyDescent="0.25">
      <c r="A405" s="45" t="s">
        <v>958</v>
      </c>
      <c r="B405" s="44" t="s">
        <v>959</v>
      </c>
      <c r="C405" s="44">
        <v>5</v>
      </c>
      <c r="D405" s="44">
        <v>20</v>
      </c>
      <c r="E405" s="44" t="s">
        <v>113</v>
      </c>
      <c r="F405" s="44" t="s">
        <v>123</v>
      </c>
      <c r="G405" s="43" t="s">
        <v>128</v>
      </c>
      <c r="H405" s="53"/>
      <c r="I405" s="53"/>
      <c r="J405" s="53"/>
      <c r="K405" s="42">
        <v>73.224999999999994</v>
      </c>
      <c r="L405" s="41"/>
    </row>
    <row r="406" spans="1:12" s="52" customFormat="1" ht="12.75" x14ac:dyDescent="0.25">
      <c r="A406" s="45" t="s">
        <v>960</v>
      </c>
      <c r="B406" s="44" t="s">
        <v>961</v>
      </c>
      <c r="C406" s="44">
        <v>5</v>
      </c>
      <c r="D406" s="44">
        <v>20</v>
      </c>
      <c r="E406" s="44" t="s">
        <v>113</v>
      </c>
      <c r="F406" s="44" t="s">
        <v>123</v>
      </c>
      <c r="G406" s="43" t="s">
        <v>128</v>
      </c>
      <c r="H406" s="53"/>
      <c r="I406" s="53"/>
      <c r="J406" s="53"/>
      <c r="K406" s="42">
        <v>73.224999999999994</v>
      </c>
      <c r="L406" s="41"/>
    </row>
    <row r="407" spans="1:12" ht="12.75" x14ac:dyDescent="0.25">
      <c r="A407" s="45" t="s">
        <v>962</v>
      </c>
      <c r="B407" s="44" t="s">
        <v>963</v>
      </c>
      <c r="C407" s="44">
        <v>5</v>
      </c>
      <c r="D407" s="44">
        <v>20</v>
      </c>
      <c r="G407" s="43" t="s">
        <v>128</v>
      </c>
      <c r="K407" s="42"/>
    </row>
    <row r="408" spans="1:12" ht="12.75" x14ac:dyDescent="0.25">
      <c r="A408" s="45" t="s">
        <v>964</v>
      </c>
      <c r="B408" s="44" t="s">
        <v>965</v>
      </c>
      <c r="E408" s="44" t="s">
        <v>117</v>
      </c>
      <c r="F408" s="44" t="s">
        <v>127</v>
      </c>
      <c r="G408" s="43" t="s">
        <v>128</v>
      </c>
      <c r="K408" s="42">
        <v>25.25</v>
      </c>
    </row>
    <row r="409" spans="1:12" ht="12.75" x14ac:dyDescent="0.25">
      <c r="A409" s="40" t="s">
        <v>966</v>
      </c>
      <c r="B409" s="44" t="s">
        <v>967</v>
      </c>
      <c r="E409" s="44"/>
      <c r="F409" s="44"/>
      <c r="G409" s="43" t="s">
        <v>128</v>
      </c>
      <c r="J409" s="40" t="s">
        <v>210</v>
      </c>
      <c r="K409" s="42"/>
    </row>
    <row r="410" spans="1:12" ht="12.75" x14ac:dyDescent="0.25">
      <c r="A410" s="40" t="s">
        <v>968</v>
      </c>
      <c r="B410" s="44" t="s">
        <v>969</v>
      </c>
      <c r="E410" s="44" t="s">
        <v>117</v>
      </c>
      <c r="F410" s="44" t="s">
        <v>141</v>
      </c>
      <c r="G410" s="43"/>
      <c r="K410" s="42">
        <v>76.760000000000005</v>
      </c>
      <c r="L410" s="41"/>
    </row>
    <row r="411" spans="1:12" ht="30" x14ac:dyDescent="0.25">
      <c r="A411" s="45" t="s">
        <v>970</v>
      </c>
      <c r="B411" s="44" t="s">
        <v>971</v>
      </c>
      <c r="E411" s="44" t="s">
        <v>117</v>
      </c>
      <c r="F411" s="44" t="s">
        <v>141</v>
      </c>
      <c r="G411" s="43"/>
      <c r="K411" s="42">
        <v>76.760000000000005</v>
      </c>
      <c r="L411" s="41"/>
    </row>
    <row r="412" spans="1:12" ht="12.75" x14ac:dyDescent="0.25">
      <c r="A412" s="45" t="s">
        <v>972</v>
      </c>
      <c r="B412" s="44" t="s">
        <v>973</v>
      </c>
      <c r="E412" s="44"/>
      <c r="F412" s="44"/>
      <c r="G412" s="43"/>
      <c r="K412" s="42">
        <v>25</v>
      </c>
      <c r="L412" s="47" t="s">
        <v>974</v>
      </c>
    </row>
    <row r="413" spans="1:12" ht="25.5" x14ac:dyDescent="0.25">
      <c r="A413" s="45" t="s">
        <v>975</v>
      </c>
      <c r="B413" s="44" t="s">
        <v>976</v>
      </c>
      <c r="E413" s="44" t="s">
        <v>117</v>
      </c>
      <c r="F413" s="44" t="s">
        <v>141</v>
      </c>
      <c r="G413" s="43"/>
      <c r="K413" s="42">
        <v>76.760000000000005</v>
      </c>
      <c r="L413" s="41"/>
    </row>
    <row r="414" spans="1:12" ht="27.75" x14ac:dyDescent="0.25">
      <c r="A414" s="45" t="s">
        <v>977</v>
      </c>
      <c r="B414" s="44" t="s">
        <v>978</v>
      </c>
      <c r="E414" s="44" t="s">
        <v>117</v>
      </c>
      <c r="F414" s="44" t="s">
        <v>141</v>
      </c>
      <c r="G414" s="43"/>
      <c r="K414" s="42">
        <v>76.760000000000005</v>
      </c>
      <c r="L414" s="41"/>
    </row>
    <row r="415" spans="1:12" ht="12.75" x14ac:dyDescent="0.25">
      <c r="A415" s="45" t="s">
        <v>979</v>
      </c>
      <c r="B415" s="44" t="s">
        <v>980</v>
      </c>
      <c r="E415" s="44"/>
      <c r="F415" s="44"/>
      <c r="G415" s="43"/>
      <c r="K415" s="42">
        <v>25</v>
      </c>
      <c r="L415" s="47" t="s">
        <v>974</v>
      </c>
    </row>
    <row r="416" spans="1:12" ht="25.5" x14ac:dyDescent="0.25">
      <c r="A416" s="45" t="s">
        <v>981</v>
      </c>
      <c r="B416" s="44" t="s">
        <v>982</v>
      </c>
      <c r="E416" s="44" t="s">
        <v>113</v>
      </c>
      <c r="F416" s="44" t="s">
        <v>114</v>
      </c>
      <c r="G416" s="51"/>
      <c r="K416" s="42">
        <v>30.3</v>
      </c>
    </row>
    <row r="417" spans="1:12" ht="12.75" x14ac:dyDescent="0.25">
      <c r="A417" s="45" t="s">
        <v>983</v>
      </c>
      <c r="B417" s="44" t="s">
        <v>984</v>
      </c>
      <c r="E417" s="44" t="s">
        <v>113</v>
      </c>
      <c r="F417" s="44" t="s">
        <v>985</v>
      </c>
      <c r="G417" s="43" t="s">
        <v>128</v>
      </c>
      <c r="K417" s="42">
        <v>50.5</v>
      </c>
      <c r="L417" s="49"/>
    </row>
    <row r="418" spans="1:12" x14ac:dyDescent="0.25">
      <c r="A418" s="45" t="s">
        <v>986</v>
      </c>
      <c r="B418" s="44" t="s">
        <v>987</v>
      </c>
      <c r="E418" s="44" t="s">
        <v>126</v>
      </c>
      <c r="F418" s="44" t="s">
        <v>141</v>
      </c>
      <c r="G418" s="43" t="s">
        <v>128</v>
      </c>
      <c r="K418" s="42">
        <v>75.75</v>
      </c>
    </row>
    <row r="419" spans="1:12" ht="25.5" x14ac:dyDescent="0.25">
      <c r="A419" s="45" t="s">
        <v>988</v>
      </c>
      <c r="B419" s="44" t="s">
        <v>989</v>
      </c>
      <c r="E419" s="50" t="s">
        <v>401</v>
      </c>
      <c r="F419" s="50" t="s">
        <v>990</v>
      </c>
      <c r="G419" s="43" t="s">
        <v>128</v>
      </c>
      <c r="K419" s="42">
        <v>20.2</v>
      </c>
      <c r="L419" s="49"/>
    </row>
    <row r="420" spans="1:12" ht="12.75" x14ac:dyDescent="0.25">
      <c r="A420" s="45" t="s">
        <v>991</v>
      </c>
      <c r="B420" s="44" t="s">
        <v>992</v>
      </c>
      <c r="E420" s="44" t="s">
        <v>113</v>
      </c>
      <c r="F420" s="44" t="s">
        <v>985</v>
      </c>
      <c r="G420" s="43" t="s">
        <v>128</v>
      </c>
      <c r="K420" s="42">
        <v>20.2</v>
      </c>
      <c r="L420" s="49"/>
    </row>
    <row r="421" spans="1:12" ht="12.75" x14ac:dyDescent="0.25">
      <c r="A421" s="45" t="s">
        <v>993</v>
      </c>
      <c r="B421" s="44" t="s">
        <v>994</v>
      </c>
      <c r="G421" s="45" t="s">
        <v>128</v>
      </c>
      <c r="K421" s="42"/>
      <c r="L421" s="48"/>
    </row>
    <row r="422" spans="1:12" ht="12.75" x14ac:dyDescent="0.25">
      <c r="A422" s="45" t="s">
        <v>995</v>
      </c>
      <c r="B422" s="44" t="s">
        <v>996</v>
      </c>
      <c r="G422" s="45" t="s">
        <v>128</v>
      </c>
      <c r="K422" s="42"/>
      <c r="L422" s="47" t="s">
        <v>974</v>
      </c>
    </row>
    <row r="423" spans="1:12" ht="12.75" x14ac:dyDescent="0.25">
      <c r="A423" s="45" t="s">
        <v>997</v>
      </c>
      <c r="B423" s="44" t="s">
        <v>998</v>
      </c>
      <c r="E423" s="44" t="s">
        <v>113</v>
      </c>
      <c r="F423" s="44" t="s">
        <v>127</v>
      </c>
      <c r="G423" s="43" t="s">
        <v>128</v>
      </c>
      <c r="J423" s="40" t="s">
        <v>138</v>
      </c>
      <c r="K423" s="42">
        <v>146.44999999999999</v>
      </c>
      <c r="L423" s="41"/>
    </row>
    <row r="424" spans="1:12" ht="12.75" x14ac:dyDescent="0.25">
      <c r="A424" s="45" t="s">
        <v>999</v>
      </c>
      <c r="B424" s="44" t="s">
        <v>1000</v>
      </c>
      <c r="E424" s="44" t="s">
        <v>113</v>
      </c>
      <c r="F424" s="44" t="s">
        <v>127</v>
      </c>
      <c r="G424" s="43" t="s">
        <v>128</v>
      </c>
      <c r="J424" s="40" t="s">
        <v>138</v>
      </c>
      <c r="K424" s="42">
        <v>146.44999999999999</v>
      </c>
      <c r="L424" s="41"/>
    </row>
    <row r="425" spans="1:12" ht="12.75" x14ac:dyDescent="0.25">
      <c r="A425" s="45" t="s">
        <v>1001</v>
      </c>
      <c r="B425" s="44" t="s">
        <v>1002</v>
      </c>
      <c r="E425" s="44" t="s">
        <v>113</v>
      </c>
      <c r="F425" s="44" t="s">
        <v>127</v>
      </c>
      <c r="G425" s="43" t="s">
        <v>128</v>
      </c>
      <c r="J425" s="40" t="s">
        <v>138</v>
      </c>
      <c r="K425" s="42">
        <v>146.44999999999999</v>
      </c>
      <c r="L425" s="41"/>
    </row>
    <row r="426" spans="1:12" ht="12.75" x14ac:dyDescent="0.25">
      <c r="A426" s="45" t="s">
        <v>1003</v>
      </c>
      <c r="B426" s="44" t="s">
        <v>1004</v>
      </c>
      <c r="E426" s="44" t="s">
        <v>117</v>
      </c>
      <c r="F426" s="44" t="s">
        <v>1005</v>
      </c>
      <c r="G426" s="43" t="s">
        <v>128</v>
      </c>
      <c r="K426" s="42">
        <v>22.22</v>
      </c>
      <c r="L426" s="41"/>
    </row>
    <row r="427" spans="1:12" ht="12.75" x14ac:dyDescent="0.25">
      <c r="A427" s="45" t="s">
        <v>1006</v>
      </c>
      <c r="B427" s="44" t="s">
        <v>1007</v>
      </c>
      <c r="G427" s="43" t="s">
        <v>128</v>
      </c>
      <c r="K427" s="42"/>
    </row>
    <row r="428" spans="1:12" ht="12.75" x14ac:dyDescent="0.25">
      <c r="A428" s="45" t="s">
        <v>1008</v>
      </c>
      <c r="B428" s="44" t="s">
        <v>1009</v>
      </c>
      <c r="E428" s="44"/>
      <c r="F428" s="44"/>
      <c r="G428" s="43"/>
      <c r="K428" s="46" t="s">
        <v>1010</v>
      </c>
      <c r="L428" s="41"/>
    </row>
    <row r="429" spans="1:12" ht="17.45" customHeight="1" x14ac:dyDescent="0.25">
      <c r="A429" s="45" t="s">
        <v>1011</v>
      </c>
      <c r="B429" s="44" t="s">
        <v>1012</v>
      </c>
      <c r="E429" s="44"/>
      <c r="F429" s="44"/>
      <c r="G429" s="43"/>
      <c r="K429" s="46" t="s">
        <v>1010</v>
      </c>
      <c r="L429" s="41"/>
    </row>
    <row r="430" spans="1:12" ht="25.5" x14ac:dyDescent="0.25">
      <c r="A430" s="45" t="s">
        <v>1013</v>
      </c>
      <c r="B430" s="44" t="s">
        <v>1014</v>
      </c>
      <c r="E430" s="44"/>
      <c r="F430" s="44"/>
      <c r="G430" s="43"/>
      <c r="K430" s="42">
        <v>29.29</v>
      </c>
      <c r="L430" s="41"/>
    </row>
    <row r="431" spans="1:12" ht="12.75" x14ac:dyDescent="0.25">
      <c r="A431" s="45" t="s">
        <v>1015</v>
      </c>
      <c r="B431" s="44" t="s">
        <v>1016</v>
      </c>
      <c r="E431" s="44"/>
      <c r="F431" s="44"/>
      <c r="G431" s="43"/>
      <c r="K431" s="42">
        <v>28.037600000000001</v>
      </c>
      <c r="L431" s="41"/>
    </row>
  </sheetData>
  <mergeCells count="1">
    <mergeCell ref="E3:F3"/>
  </mergeCells>
  <printOptions gridLines="1"/>
  <pageMargins left="0.34" right="0.26" top="0.42" bottom="0.4" header="0.24" footer="0.23"/>
  <pageSetup scale="53" fitToHeight="0" orientation="landscape" r:id="rId1"/>
  <headerFooter alignWithMargins="0">
    <oddHeader>&amp;C&amp;"MS Sans Serif,Bold"&amp;14&amp;UNYS Medicaid Dental Fee Schedule</oddHeader>
    <oddFooter>&amp;LEffective for dates of service on or after 1/31/2024.&amp;RPage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7675-9269-4E4E-ACED-7CFADEFC119B}">
  <dimension ref="A1:E465"/>
  <sheetViews>
    <sheetView showGridLines="0" zoomScaleNormal="100" workbookViewId="0">
      <pane xSplit="1" ySplit="5" topLeftCell="K14" activePane="bottomRight" state="frozen"/>
      <selection activeCell="K25" sqref="K25"/>
      <selection pane="topRight" activeCell="K25" sqref="K25"/>
      <selection pane="bottomLeft" activeCell="K25" sqref="K25"/>
      <selection pane="bottomRight" activeCell="K25" sqref="K25"/>
    </sheetView>
  </sheetViews>
  <sheetFormatPr defaultColWidth="8" defaultRowHeight="12.75" x14ac:dyDescent="0.25"/>
  <cols>
    <col min="1" max="1" width="14.42578125" style="81" customWidth="1"/>
    <col min="2" max="2" width="92.42578125" style="81" customWidth="1"/>
    <col min="3" max="3" width="10.42578125" style="81" customWidth="1"/>
    <col min="4" max="4" width="12.42578125" style="81" bestFit="1" customWidth="1"/>
    <col min="5" max="5" width="10.42578125" style="81" bestFit="1" customWidth="1"/>
    <col min="6" max="16384" width="8" style="81"/>
  </cols>
  <sheetData>
    <row r="1" spans="1:5" x14ac:dyDescent="0.25">
      <c r="B1" s="253" t="s">
        <v>1017</v>
      </c>
      <c r="C1" s="253"/>
      <c r="D1" s="98"/>
    </row>
    <row r="2" spans="1:5" x14ac:dyDescent="0.25">
      <c r="B2" s="253" t="s">
        <v>1018</v>
      </c>
      <c r="C2" s="253"/>
      <c r="D2" s="98"/>
    </row>
    <row r="3" spans="1:5" x14ac:dyDescent="0.25">
      <c r="B3" s="253" t="s">
        <v>1019</v>
      </c>
      <c r="C3" s="253"/>
      <c r="D3" s="98"/>
    </row>
    <row r="4" spans="1:5" x14ac:dyDescent="0.25">
      <c r="B4" s="98"/>
      <c r="C4" s="98"/>
      <c r="D4" s="98"/>
    </row>
    <row r="5" spans="1:5" ht="25.5" x14ac:dyDescent="0.25">
      <c r="A5" s="97" t="s">
        <v>1020</v>
      </c>
      <c r="B5" s="96" t="s">
        <v>1021</v>
      </c>
      <c r="C5" s="97" t="s">
        <v>1022</v>
      </c>
      <c r="D5" s="96" t="s">
        <v>1023</v>
      </c>
      <c r="E5" s="96" t="s">
        <v>1024</v>
      </c>
    </row>
    <row r="6" spans="1:5" s="94" customFormat="1" x14ac:dyDescent="0.25">
      <c r="A6" s="89" t="s">
        <v>1025</v>
      </c>
      <c r="B6" s="89" t="s">
        <v>1026</v>
      </c>
      <c r="C6" s="87">
        <v>29.74</v>
      </c>
      <c r="D6" s="87">
        <v>32.713999999999999</v>
      </c>
      <c r="E6" s="86">
        <v>44105</v>
      </c>
    </row>
    <row r="7" spans="1:5" s="94" customFormat="1" x14ac:dyDescent="0.25">
      <c r="A7" s="89" t="s">
        <v>1027</v>
      </c>
      <c r="B7" s="89" t="s">
        <v>1028</v>
      </c>
      <c r="C7" s="87">
        <v>39.36</v>
      </c>
      <c r="D7" s="87">
        <v>39.36</v>
      </c>
      <c r="E7" s="86">
        <v>44105</v>
      </c>
    </row>
    <row r="8" spans="1:5" s="94" customFormat="1" x14ac:dyDescent="0.25">
      <c r="A8" s="89" t="s">
        <v>1029</v>
      </c>
      <c r="B8" s="89" t="s">
        <v>1030</v>
      </c>
      <c r="C8" s="87">
        <v>34.24</v>
      </c>
      <c r="D8" s="87">
        <v>37.664000000000009</v>
      </c>
      <c r="E8" s="86">
        <v>44105</v>
      </c>
    </row>
    <row r="9" spans="1:5" s="94" customFormat="1" x14ac:dyDescent="0.25">
      <c r="A9" s="89" t="s">
        <v>1031</v>
      </c>
      <c r="B9" s="89" t="s">
        <v>1032</v>
      </c>
      <c r="C9" s="87">
        <v>46.28</v>
      </c>
      <c r="D9" s="87">
        <v>50.908000000000008</v>
      </c>
      <c r="E9" s="86">
        <v>44105</v>
      </c>
    </row>
    <row r="10" spans="1:5" s="94" customFormat="1" x14ac:dyDescent="0.25">
      <c r="A10" s="89" t="s">
        <v>1033</v>
      </c>
      <c r="B10" s="89" t="s">
        <v>1034</v>
      </c>
      <c r="C10" s="87">
        <v>52.17</v>
      </c>
      <c r="D10" s="87">
        <v>52.17</v>
      </c>
      <c r="E10" s="86">
        <v>44105</v>
      </c>
    </row>
    <row r="11" spans="1:5" s="94" customFormat="1" x14ac:dyDescent="0.25">
      <c r="A11" s="89" t="s">
        <v>1035</v>
      </c>
      <c r="B11" s="89" t="s">
        <v>1036</v>
      </c>
      <c r="C11" s="87">
        <v>29</v>
      </c>
      <c r="D11" s="87">
        <v>29</v>
      </c>
      <c r="E11" s="86">
        <v>44105</v>
      </c>
    </row>
    <row r="12" spans="1:5" s="94" customFormat="1" x14ac:dyDescent="0.25">
      <c r="A12" s="89" t="s">
        <v>1037</v>
      </c>
      <c r="B12" s="89" t="s">
        <v>1038</v>
      </c>
      <c r="C12" s="88" t="s">
        <v>1039</v>
      </c>
      <c r="D12" s="87" t="s">
        <v>128</v>
      </c>
      <c r="E12" s="86">
        <v>42005</v>
      </c>
    </row>
    <row r="13" spans="1:5" s="94" customFormat="1" x14ac:dyDescent="0.25">
      <c r="A13" s="89" t="s">
        <v>1040</v>
      </c>
      <c r="B13" s="89" t="s">
        <v>1041</v>
      </c>
      <c r="C13" s="87">
        <v>47.49</v>
      </c>
      <c r="D13" s="87">
        <v>47.49</v>
      </c>
      <c r="E13" s="86">
        <v>44105</v>
      </c>
    </row>
    <row r="14" spans="1:5" s="94" customFormat="1" x14ac:dyDescent="0.25">
      <c r="A14" s="89" t="s">
        <v>1042</v>
      </c>
      <c r="B14" s="89" t="s">
        <v>1043</v>
      </c>
      <c r="C14" s="87">
        <v>30.02</v>
      </c>
      <c r="D14" s="87">
        <v>30.02</v>
      </c>
      <c r="E14" s="86">
        <v>44105</v>
      </c>
    </row>
    <row r="15" spans="1:5" s="94" customFormat="1" x14ac:dyDescent="0.25">
      <c r="A15" s="89" t="s">
        <v>1044</v>
      </c>
      <c r="B15" s="89" t="s">
        <v>1045</v>
      </c>
      <c r="C15" s="87">
        <v>31.44</v>
      </c>
      <c r="D15" s="87">
        <v>31.44</v>
      </c>
      <c r="E15" s="86">
        <v>44105</v>
      </c>
    </row>
    <row r="16" spans="1:5" s="94" customFormat="1" x14ac:dyDescent="0.25">
      <c r="A16" s="89" t="s">
        <v>1046</v>
      </c>
      <c r="B16" s="89" t="s">
        <v>1047</v>
      </c>
      <c r="C16" s="87">
        <v>72.290000000000006</v>
      </c>
      <c r="D16" s="87">
        <v>72.290000000000006</v>
      </c>
      <c r="E16" s="86">
        <v>44105</v>
      </c>
    </row>
    <row r="17" spans="1:5" s="94" customFormat="1" x14ac:dyDescent="0.25">
      <c r="A17" s="89" t="s">
        <v>1048</v>
      </c>
      <c r="B17" s="89" t="s">
        <v>1049</v>
      </c>
      <c r="C17" s="87">
        <v>14.88</v>
      </c>
      <c r="D17" s="87">
        <v>16.368000000000002</v>
      </c>
      <c r="E17" s="86">
        <v>44105</v>
      </c>
    </row>
    <row r="18" spans="1:5" s="94" customFormat="1" x14ac:dyDescent="0.25">
      <c r="A18" s="89" t="s">
        <v>1050</v>
      </c>
      <c r="B18" s="89" t="s">
        <v>1051</v>
      </c>
      <c r="C18" s="87">
        <v>12.23</v>
      </c>
      <c r="D18" s="87">
        <v>13.453000000000001</v>
      </c>
      <c r="E18" s="86">
        <v>44105</v>
      </c>
    </row>
    <row r="19" spans="1:5" s="94" customFormat="1" x14ac:dyDescent="0.25">
      <c r="A19" s="89" t="s">
        <v>1052</v>
      </c>
      <c r="B19" s="89" t="s">
        <v>1053</v>
      </c>
      <c r="C19" s="87">
        <v>15.4</v>
      </c>
      <c r="D19" s="87">
        <v>15.4</v>
      </c>
      <c r="E19" s="86">
        <v>44105</v>
      </c>
    </row>
    <row r="20" spans="1:5" s="94" customFormat="1" x14ac:dyDescent="0.25">
      <c r="A20" s="89" t="s">
        <v>1054</v>
      </c>
      <c r="B20" s="89" t="s">
        <v>1055</v>
      </c>
      <c r="C20" s="87">
        <v>17.53</v>
      </c>
      <c r="D20" s="87">
        <v>17.53</v>
      </c>
      <c r="E20" s="86">
        <v>44105</v>
      </c>
    </row>
    <row r="21" spans="1:5" s="94" customFormat="1" x14ac:dyDescent="0.25">
      <c r="A21" s="89" t="s">
        <v>1056</v>
      </c>
      <c r="B21" s="89" t="s">
        <v>1057</v>
      </c>
      <c r="C21" s="88" t="s">
        <v>1039</v>
      </c>
      <c r="D21" s="87" t="s">
        <v>128</v>
      </c>
      <c r="E21" s="86">
        <v>42370</v>
      </c>
    </row>
    <row r="22" spans="1:5" s="94" customFormat="1" x14ac:dyDescent="0.25">
      <c r="A22" s="89" t="s">
        <v>1058</v>
      </c>
      <c r="B22" s="89" t="s">
        <v>1059</v>
      </c>
      <c r="C22" s="87">
        <v>12.38</v>
      </c>
      <c r="D22" s="87">
        <v>12.38</v>
      </c>
      <c r="E22" s="86">
        <v>44105</v>
      </c>
    </row>
    <row r="23" spans="1:5" s="94" customFormat="1" x14ac:dyDescent="0.25">
      <c r="A23" s="89" t="s">
        <v>1060</v>
      </c>
      <c r="B23" s="89" t="s">
        <v>1061</v>
      </c>
      <c r="C23" s="87">
        <v>23.9</v>
      </c>
      <c r="D23" s="87">
        <v>26.29</v>
      </c>
      <c r="E23" s="86">
        <v>44105</v>
      </c>
    </row>
    <row r="24" spans="1:5" s="94" customFormat="1" x14ac:dyDescent="0.25">
      <c r="A24" s="89" t="s">
        <v>1062</v>
      </c>
      <c r="B24" s="89" t="s">
        <v>1063</v>
      </c>
      <c r="C24" s="87">
        <v>29.44</v>
      </c>
      <c r="D24" s="87">
        <v>29.44</v>
      </c>
      <c r="E24" s="86">
        <v>44105</v>
      </c>
    </row>
    <row r="25" spans="1:5" s="94" customFormat="1" x14ac:dyDescent="0.25">
      <c r="A25" s="89" t="s">
        <v>1064</v>
      </c>
      <c r="B25" s="89" t="s">
        <v>1065</v>
      </c>
      <c r="C25" s="87">
        <v>34.28</v>
      </c>
      <c r="D25" s="87">
        <v>37.708000000000006</v>
      </c>
      <c r="E25" s="86">
        <v>44105</v>
      </c>
    </row>
    <row r="26" spans="1:5" s="94" customFormat="1" x14ac:dyDescent="0.25">
      <c r="A26" s="89" t="s">
        <v>1066</v>
      </c>
      <c r="B26" s="89" t="s">
        <v>1067</v>
      </c>
      <c r="C26" s="87">
        <v>43.48</v>
      </c>
      <c r="D26" s="87">
        <v>43.48</v>
      </c>
      <c r="E26" s="86">
        <v>44105</v>
      </c>
    </row>
    <row r="27" spans="1:5" s="94" customFormat="1" x14ac:dyDescent="0.25">
      <c r="A27" s="89" t="s">
        <v>1068</v>
      </c>
      <c r="B27" s="89" t="s">
        <v>1069</v>
      </c>
      <c r="C27" s="87">
        <v>53.9</v>
      </c>
      <c r="D27" s="87">
        <v>53.9</v>
      </c>
      <c r="E27" s="86">
        <v>44105</v>
      </c>
    </row>
    <row r="28" spans="1:5" s="94" customFormat="1" x14ac:dyDescent="0.25">
      <c r="A28" s="89" t="s">
        <v>1070</v>
      </c>
      <c r="B28" s="89" t="s">
        <v>1071</v>
      </c>
      <c r="C28" s="87">
        <v>118.89</v>
      </c>
      <c r="D28" s="87">
        <v>118.89</v>
      </c>
      <c r="E28" s="86">
        <v>44105</v>
      </c>
    </row>
    <row r="29" spans="1:5" s="94" customFormat="1" x14ac:dyDescent="0.25">
      <c r="A29" s="89" t="s">
        <v>1072</v>
      </c>
      <c r="B29" s="89" t="s">
        <v>1073</v>
      </c>
      <c r="C29" s="87">
        <v>56.84</v>
      </c>
      <c r="D29" s="87">
        <v>56.84</v>
      </c>
      <c r="E29" s="86">
        <v>44105</v>
      </c>
    </row>
    <row r="30" spans="1:5" s="94" customFormat="1" x14ac:dyDescent="0.25">
      <c r="A30" s="89" t="s">
        <v>1074</v>
      </c>
      <c r="B30" s="89" t="s">
        <v>1075</v>
      </c>
      <c r="C30" s="87">
        <v>61.9</v>
      </c>
      <c r="D30" s="87">
        <v>61.9</v>
      </c>
      <c r="E30" s="86">
        <v>44105</v>
      </c>
    </row>
    <row r="31" spans="1:5" s="94" customFormat="1" x14ac:dyDescent="0.25">
      <c r="A31" s="89" t="s">
        <v>1076</v>
      </c>
      <c r="B31" s="89" t="s">
        <v>1077</v>
      </c>
      <c r="C31" s="87">
        <v>54.78</v>
      </c>
      <c r="D31" s="87">
        <v>54.78</v>
      </c>
      <c r="E31" s="86">
        <v>44105</v>
      </c>
    </row>
    <row r="32" spans="1:5" s="94" customFormat="1" x14ac:dyDescent="0.25">
      <c r="A32" s="89" t="s">
        <v>1078</v>
      </c>
      <c r="B32" s="89" t="s">
        <v>1079</v>
      </c>
      <c r="C32" s="87">
        <v>22.94</v>
      </c>
      <c r="D32" s="87">
        <v>22.94</v>
      </c>
      <c r="E32" s="86">
        <v>44105</v>
      </c>
    </row>
    <row r="33" spans="1:5" s="94" customFormat="1" x14ac:dyDescent="0.25">
      <c r="A33" s="89" t="s">
        <v>165</v>
      </c>
      <c r="B33" s="89" t="s">
        <v>1080</v>
      </c>
      <c r="C33" s="93">
        <v>70</v>
      </c>
      <c r="D33" s="87">
        <v>70</v>
      </c>
      <c r="E33" s="86">
        <v>44927</v>
      </c>
    </row>
    <row r="34" spans="1:5" s="94" customFormat="1" x14ac:dyDescent="0.25">
      <c r="A34" s="89" t="s">
        <v>1081</v>
      </c>
      <c r="B34" s="89" t="s">
        <v>1082</v>
      </c>
      <c r="C34" s="87">
        <v>419.7</v>
      </c>
      <c r="D34" s="87">
        <v>419.7</v>
      </c>
      <c r="E34" s="86">
        <v>44105</v>
      </c>
    </row>
    <row r="35" spans="1:5" s="94" customFormat="1" x14ac:dyDescent="0.25">
      <c r="A35" s="89" t="s">
        <v>1083</v>
      </c>
      <c r="B35" s="89" t="s">
        <v>1084</v>
      </c>
      <c r="C35" s="93">
        <v>72.290000000000006</v>
      </c>
      <c r="D35" s="87">
        <v>72.290000000000006</v>
      </c>
      <c r="E35" s="86">
        <v>44927</v>
      </c>
    </row>
    <row r="36" spans="1:5" s="94" customFormat="1" x14ac:dyDescent="0.25">
      <c r="A36" s="89" t="s">
        <v>1085</v>
      </c>
      <c r="B36" s="89" t="s">
        <v>1086</v>
      </c>
      <c r="C36" s="93">
        <v>12.38</v>
      </c>
      <c r="D36" s="87">
        <v>12.38</v>
      </c>
      <c r="E36" s="86">
        <v>44927</v>
      </c>
    </row>
    <row r="37" spans="1:5" s="94" customFormat="1" x14ac:dyDescent="0.25">
      <c r="A37" s="89" t="s">
        <v>1087</v>
      </c>
      <c r="B37" s="89" t="s">
        <v>1088</v>
      </c>
      <c r="C37" s="93">
        <v>14.88</v>
      </c>
      <c r="D37" s="87">
        <v>14.88</v>
      </c>
      <c r="E37" s="86">
        <v>44927</v>
      </c>
    </row>
    <row r="38" spans="1:5" s="94" customFormat="1" x14ac:dyDescent="0.25">
      <c r="A38" s="89" t="s">
        <v>1089</v>
      </c>
      <c r="B38" s="89" t="s">
        <v>1090</v>
      </c>
      <c r="C38" s="93">
        <v>12.38</v>
      </c>
      <c r="D38" s="87">
        <v>12.38</v>
      </c>
      <c r="E38" s="86">
        <v>44927</v>
      </c>
    </row>
    <row r="39" spans="1:5" s="94" customFormat="1" x14ac:dyDescent="0.25">
      <c r="A39" s="89" t="s">
        <v>1091</v>
      </c>
      <c r="B39" s="89" t="s">
        <v>1092</v>
      </c>
      <c r="C39" s="93">
        <v>14.88</v>
      </c>
      <c r="D39" s="87">
        <v>14.88</v>
      </c>
      <c r="E39" s="86">
        <v>44927</v>
      </c>
    </row>
    <row r="40" spans="1:5" s="94" customFormat="1" x14ac:dyDescent="0.25">
      <c r="A40" s="89" t="s">
        <v>1093</v>
      </c>
      <c r="B40" s="89" t="s">
        <v>1094</v>
      </c>
      <c r="C40" s="88" t="s">
        <v>1039</v>
      </c>
      <c r="D40" s="87" t="s">
        <v>128</v>
      </c>
      <c r="E40" s="86">
        <v>41640</v>
      </c>
    </row>
    <row r="41" spans="1:5" s="94" customFormat="1" x14ac:dyDescent="0.25">
      <c r="A41" s="89" t="s">
        <v>1095</v>
      </c>
      <c r="B41" s="89" t="s">
        <v>1096</v>
      </c>
      <c r="C41" s="91">
        <v>53.12</v>
      </c>
      <c r="D41" s="87">
        <v>53.12</v>
      </c>
      <c r="E41" s="86">
        <v>45292</v>
      </c>
    </row>
    <row r="42" spans="1:5" s="94" customFormat="1" x14ac:dyDescent="0.25">
      <c r="A42" s="89" t="s">
        <v>1097</v>
      </c>
      <c r="B42" s="89" t="s">
        <v>1098</v>
      </c>
      <c r="C42" s="87">
        <v>53.12</v>
      </c>
      <c r="D42" s="87">
        <v>53.12</v>
      </c>
      <c r="E42" s="86">
        <v>44105</v>
      </c>
    </row>
    <row r="43" spans="1:5" s="94" customFormat="1" x14ac:dyDescent="0.25">
      <c r="A43" s="89" t="s">
        <v>1099</v>
      </c>
      <c r="B43" s="89" t="s">
        <v>1100</v>
      </c>
      <c r="C43" s="87">
        <v>25.9</v>
      </c>
      <c r="D43" s="87">
        <v>25.9</v>
      </c>
      <c r="E43" s="86">
        <v>44105</v>
      </c>
    </row>
    <row r="44" spans="1:5" s="94" customFormat="1" x14ac:dyDescent="0.25">
      <c r="A44" s="89" t="s">
        <v>1101</v>
      </c>
      <c r="B44" s="89" t="s">
        <v>1102</v>
      </c>
      <c r="C44" s="88" t="s">
        <v>1039</v>
      </c>
      <c r="D44" s="87" t="s">
        <v>128</v>
      </c>
      <c r="E44" s="86">
        <v>44197</v>
      </c>
    </row>
    <row r="45" spans="1:5" s="94" customFormat="1" x14ac:dyDescent="0.25">
      <c r="A45" s="89" t="s">
        <v>1103</v>
      </c>
      <c r="B45" s="89" t="s">
        <v>1104</v>
      </c>
      <c r="C45" s="88" t="s">
        <v>1039</v>
      </c>
      <c r="D45" s="87" t="s">
        <v>128</v>
      </c>
      <c r="E45" s="86">
        <v>44197</v>
      </c>
    </row>
    <row r="46" spans="1:5" s="94" customFormat="1" x14ac:dyDescent="0.25">
      <c r="A46" s="89" t="s">
        <v>1105</v>
      </c>
      <c r="B46" s="89" t="s">
        <v>1106</v>
      </c>
      <c r="C46" s="88" t="s">
        <v>128</v>
      </c>
      <c r="D46" s="87" t="s">
        <v>128</v>
      </c>
      <c r="E46" s="86">
        <v>44270</v>
      </c>
    </row>
    <row r="47" spans="1:5" s="94" customFormat="1" x14ac:dyDescent="0.25">
      <c r="A47" s="89" t="s">
        <v>1107</v>
      </c>
      <c r="B47" s="89" t="s">
        <v>1108</v>
      </c>
      <c r="C47" s="87">
        <v>61.9</v>
      </c>
      <c r="D47" s="87">
        <v>61.9</v>
      </c>
      <c r="E47" s="86">
        <v>44197</v>
      </c>
    </row>
    <row r="48" spans="1:5" s="94" customFormat="1" x14ac:dyDescent="0.25">
      <c r="A48" s="89" t="s">
        <v>1109</v>
      </c>
      <c r="B48" s="89" t="s">
        <v>1110</v>
      </c>
      <c r="C48" s="87">
        <v>54.78</v>
      </c>
      <c r="D48" s="87">
        <v>54.78</v>
      </c>
      <c r="E48" s="86">
        <v>44197</v>
      </c>
    </row>
    <row r="49" spans="1:5" s="94" customFormat="1" x14ac:dyDescent="0.25">
      <c r="A49" s="89" t="s">
        <v>1111</v>
      </c>
      <c r="B49" s="89" t="s">
        <v>1112</v>
      </c>
      <c r="C49" s="87">
        <v>22.94</v>
      </c>
      <c r="D49" s="87">
        <v>22.94</v>
      </c>
      <c r="E49" s="86">
        <v>44197</v>
      </c>
    </row>
    <row r="50" spans="1:5" s="94" customFormat="1" x14ac:dyDescent="0.25">
      <c r="A50" s="89" t="s">
        <v>1113</v>
      </c>
      <c r="B50" s="89" t="s">
        <v>1114</v>
      </c>
      <c r="C50" s="87">
        <v>72.290000000000006</v>
      </c>
      <c r="D50" s="87">
        <v>72.290000000000006</v>
      </c>
      <c r="E50" s="86">
        <v>44197</v>
      </c>
    </row>
    <row r="51" spans="1:5" s="94" customFormat="1" x14ac:dyDescent="0.25">
      <c r="A51" s="89" t="s">
        <v>1115</v>
      </c>
      <c r="B51" s="89" t="s">
        <v>1116</v>
      </c>
      <c r="C51" s="87">
        <v>15.4</v>
      </c>
      <c r="D51" s="87">
        <v>15.4</v>
      </c>
      <c r="E51" s="86">
        <v>44197</v>
      </c>
    </row>
    <row r="52" spans="1:5" s="94" customFormat="1" x14ac:dyDescent="0.25">
      <c r="A52" s="89" t="s">
        <v>1117</v>
      </c>
      <c r="B52" s="89" t="s">
        <v>1118</v>
      </c>
      <c r="C52" s="87">
        <v>14.88</v>
      </c>
      <c r="D52" s="87">
        <v>14.88</v>
      </c>
      <c r="E52" s="86">
        <v>44197</v>
      </c>
    </row>
    <row r="53" spans="1:5" s="94" customFormat="1" x14ac:dyDescent="0.25">
      <c r="A53" s="89" t="s">
        <v>1119</v>
      </c>
      <c r="B53" s="89" t="s">
        <v>1120</v>
      </c>
      <c r="C53" s="87">
        <v>12.38</v>
      </c>
      <c r="D53" s="87">
        <v>12.38</v>
      </c>
      <c r="E53" s="86">
        <v>44197</v>
      </c>
    </row>
    <row r="54" spans="1:5" s="94" customFormat="1" x14ac:dyDescent="0.25">
      <c r="A54" s="89" t="s">
        <v>184</v>
      </c>
      <c r="B54" s="89" t="s">
        <v>1121</v>
      </c>
      <c r="C54" s="88" t="s">
        <v>1039</v>
      </c>
      <c r="D54" s="87" t="s">
        <v>128</v>
      </c>
      <c r="E54" s="86">
        <v>33604</v>
      </c>
    </row>
    <row r="55" spans="1:5" s="94" customFormat="1" x14ac:dyDescent="0.25">
      <c r="A55" s="89" t="s">
        <v>1122</v>
      </c>
      <c r="B55" s="89" t="s">
        <v>1123</v>
      </c>
      <c r="C55" s="87">
        <v>54.36</v>
      </c>
      <c r="D55" s="87">
        <v>54.36</v>
      </c>
      <c r="E55" s="86">
        <v>44105</v>
      </c>
    </row>
    <row r="56" spans="1:5" s="94" customFormat="1" x14ac:dyDescent="0.25">
      <c r="A56" s="89" t="s">
        <v>1124</v>
      </c>
      <c r="B56" s="89" t="s">
        <v>1125</v>
      </c>
      <c r="C56" s="87">
        <v>44.44</v>
      </c>
      <c r="D56" s="87">
        <v>48.884</v>
      </c>
      <c r="E56" s="86">
        <v>44105</v>
      </c>
    </row>
    <row r="57" spans="1:5" s="94" customFormat="1" x14ac:dyDescent="0.25">
      <c r="A57" s="89" t="s">
        <v>1126</v>
      </c>
      <c r="B57" s="89" t="s">
        <v>1127</v>
      </c>
      <c r="C57" s="87">
        <v>22.12</v>
      </c>
      <c r="D57" s="87">
        <v>24.332000000000004</v>
      </c>
      <c r="E57" s="86">
        <v>44105</v>
      </c>
    </row>
    <row r="58" spans="1:5" s="94" customFormat="1" x14ac:dyDescent="0.25">
      <c r="A58" s="89" t="s">
        <v>1128</v>
      </c>
      <c r="B58" s="89" t="s">
        <v>1129</v>
      </c>
      <c r="C58" s="87">
        <v>20.93</v>
      </c>
      <c r="D58" s="87">
        <v>20.93</v>
      </c>
      <c r="E58" s="86">
        <v>44105</v>
      </c>
    </row>
    <row r="59" spans="1:5" s="94" customFormat="1" x14ac:dyDescent="0.25">
      <c r="A59" s="89" t="s">
        <v>1130</v>
      </c>
      <c r="B59" s="89" t="s">
        <v>1131</v>
      </c>
      <c r="C59" s="87">
        <v>14.08</v>
      </c>
      <c r="D59" s="87">
        <v>14.08</v>
      </c>
      <c r="E59" s="86">
        <v>42278</v>
      </c>
    </row>
    <row r="60" spans="1:5" s="94" customFormat="1" x14ac:dyDescent="0.25">
      <c r="A60" s="89" t="s">
        <v>1132</v>
      </c>
      <c r="B60" s="89" t="s">
        <v>1133</v>
      </c>
      <c r="C60" s="87">
        <v>14.08</v>
      </c>
      <c r="D60" s="87">
        <v>14.08</v>
      </c>
      <c r="E60" s="86">
        <v>44197</v>
      </c>
    </row>
    <row r="61" spans="1:5" s="94" customFormat="1" x14ac:dyDescent="0.25">
      <c r="A61" s="89" t="s">
        <v>1134</v>
      </c>
      <c r="B61" s="89" t="s">
        <v>1135</v>
      </c>
      <c r="C61" s="87">
        <v>29.7</v>
      </c>
      <c r="D61" s="87">
        <v>32.67</v>
      </c>
      <c r="E61" s="86">
        <v>44105</v>
      </c>
    </row>
    <row r="62" spans="1:5" s="94" customFormat="1" x14ac:dyDescent="0.25">
      <c r="A62" s="89" t="s">
        <v>1136</v>
      </c>
      <c r="B62" s="89" t="s">
        <v>1137</v>
      </c>
      <c r="C62" s="87">
        <v>38.46</v>
      </c>
      <c r="D62" s="87">
        <v>38.46</v>
      </c>
      <c r="E62" s="86">
        <v>44105</v>
      </c>
    </row>
    <row r="63" spans="1:5" s="94" customFormat="1" x14ac:dyDescent="0.25">
      <c r="A63" s="89" t="s">
        <v>1138</v>
      </c>
      <c r="B63" s="89" t="s">
        <v>1139</v>
      </c>
      <c r="C63" s="87">
        <v>29.03</v>
      </c>
      <c r="D63" s="87">
        <v>29.03</v>
      </c>
      <c r="E63" s="86">
        <v>44105</v>
      </c>
    </row>
    <row r="64" spans="1:5" s="94" customFormat="1" x14ac:dyDescent="0.25">
      <c r="A64" s="89" t="s">
        <v>1140</v>
      </c>
      <c r="B64" s="89" t="s">
        <v>1141</v>
      </c>
      <c r="C64" s="87">
        <v>22.12</v>
      </c>
      <c r="D64" s="87">
        <v>24.332000000000004</v>
      </c>
      <c r="E64" s="86">
        <v>44105</v>
      </c>
    </row>
    <row r="65" spans="1:5" s="94" customFormat="1" x14ac:dyDescent="0.25">
      <c r="A65" s="89" t="s">
        <v>1142</v>
      </c>
      <c r="B65" s="89" t="s">
        <v>1143</v>
      </c>
      <c r="C65" s="87">
        <v>22.12</v>
      </c>
      <c r="D65" s="87">
        <v>22.12</v>
      </c>
      <c r="E65" s="86">
        <v>44197</v>
      </c>
    </row>
    <row r="66" spans="1:5" s="94" customFormat="1" x14ac:dyDescent="0.25">
      <c r="A66" s="89" t="s">
        <v>1144</v>
      </c>
      <c r="B66" s="89" t="s">
        <v>1145</v>
      </c>
      <c r="C66" s="87">
        <v>169.83</v>
      </c>
      <c r="D66" s="87">
        <v>169.83</v>
      </c>
      <c r="E66" s="86">
        <v>44105</v>
      </c>
    </row>
    <row r="67" spans="1:5" s="94" customFormat="1" x14ac:dyDescent="0.25">
      <c r="A67" s="89" t="s">
        <v>1146</v>
      </c>
      <c r="B67" s="89" t="s">
        <v>1147</v>
      </c>
      <c r="C67" s="87">
        <v>231.9</v>
      </c>
      <c r="D67" s="87">
        <v>231.9</v>
      </c>
      <c r="E67" s="86">
        <v>44105</v>
      </c>
    </row>
    <row r="68" spans="1:5" s="94" customFormat="1" x14ac:dyDescent="0.25">
      <c r="A68" s="89" t="s">
        <v>1148</v>
      </c>
      <c r="B68" s="89" t="s">
        <v>1149</v>
      </c>
      <c r="C68" s="87">
        <v>231.9</v>
      </c>
      <c r="D68" s="87">
        <v>231.9</v>
      </c>
      <c r="E68" s="86">
        <v>44105</v>
      </c>
    </row>
    <row r="69" spans="1:5" s="94" customFormat="1" x14ac:dyDescent="0.25">
      <c r="A69" s="89" t="s">
        <v>1150</v>
      </c>
      <c r="B69" s="89" t="s">
        <v>1151</v>
      </c>
      <c r="C69" s="87">
        <v>154.06</v>
      </c>
      <c r="D69" s="87">
        <v>154.06</v>
      </c>
      <c r="E69" s="86">
        <v>44105</v>
      </c>
    </row>
    <row r="70" spans="1:5" s="94" customFormat="1" x14ac:dyDescent="0.25">
      <c r="A70" s="89" t="s">
        <v>1152</v>
      </c>
      <c r="B70" s="89" t="s">
        <v>1153</v>
      </c>
      <c r="C70" s="87">
        <v>220.19</v>
      </c>
      <c r="D70" s="87">
        <v>220.19</v>
      </c>
      <c r="E70" s="86">
        <v>44105</v>
      </c>
    </row>
    <row r="71" spans="1:5" s="94" customFormat="1" x14ac:dyDescent="0.25">
      <c r="A71" s="89" t="s">
        <v>1154</v>
      </c>
      <c r="B71" s="89" t="s">
        <v>1155</v>
      </c>
      <c r="C71" s="87">
        <v>220.19</v>
      </c>
      <c r="D71" s="87">
        <v>220.19</v>
      </c>
      <c r="E71" s="86">
        <v>44105</v>
      </c>
    </row>
    <row r="72" spans="1:5" s="94" customFormat="1" x14ac:dyDescent="0.25">
      <c r="A72" s="89" t="s">
        <v>1156</v>
      </c>
      <c r="B72" s="89" t="s">
        <v>1157</v>
      </c>
      <c r="C72" s="87">
        <v>35.18</v>
      </c>
      <c r="D72" s="87">
        <v>35.18</v>
      </c>
      <c r="E72" s="86">
        <v>44105</v>
      </c>
    </row>
    <row r="73" spans="1:5" s="94" customFormat="1" x14ac:dyDescent="0.25">
      <c r="A73" s="89" t="s">
        <v>1158</v>
      </c>
      <c r="B73" s="89" t="s">
        <v>1159</v>
      </c>
      <c r="C73" s="87">
        <v>35.18</v>
      </c>
      <c r="D73" s="87">
        <v>35.18</v>
      </c>
      <c r="E73" s="86">
        <v>44105</v>
      </c>
    </row>
    <row r="74" spans="1:5" s="94" customFormat="1" x14ac:dyDescent="0.25">
      <c r="A74" s="89" t="s">
        <v>1160</v>
      </c>
      <c r="B74" s="89" t="s">
        <v>1161</v>
      </c>
      <c r="C74" s="87">
        <v>35.18</v>
      </c>
      <c r="D74" s="87">
        <v>35.18</v>
      </c>
      <c r="E74" s="86">
        <v>44105</v>
      </c>
    </row>
    <row r="75" spans="1:5" s="94" customFormat="1" x14ac:dyDescent="0.25">
      <c r="A75" s="89" t="s">
        <v>1162</v>
      </c>
      <c r="B75" s="89" t="s">
        <v>1157</v>
      </c>
      <c r="C75" s="87">
        <v>35.18</v>
      </c>
      <c r="D75" s="87">
        <v>35.18</v>
      </c>
      <c r="E75" s="86">
        <v>44105</v>
      </c>
    </row>
    <row r="76" spans="1:5" s="94" customFormat="1" x14ac:dyDescent="0.25">
      <c r="A76" s="89" t="s">
        <v>1163</v>
      </c>
      <c r="B76" s="89" t="s">
        <v>1159</v>
      </c>
      <c r="C76" s="87">
        <v>35.18</v>
      </c>
      <c r="D76" s="87">
        <v>35.18</v>
      </c>
      <c r="E76" s="86">
        <v>44105</v>
      </c>
    </row>
    <row r="77" spans="1:5" s="94" customFormat="1" x14ac:dyDescent="0.25">
      <c r="A77" s="89" t="s">
        <v>1164</v>
      </c>
      <c r="B77" s="89" t="s">
        <v>1161</v>
      </c>
      <c r="C77" s="87">
        <v>35.18</v>
      </c>
      <c r="D77" s="87">
        <v>35.18</v>
      </c>
      <c r="E77" s="86">
        <v>44105</v>
      </c>
    </row>
    <row r="78" spans="1:5" s="94" customFormat="1" x14ac:dyDescent="0.25">
      <c r="A78" s="89" t="s">
        <v>1165</v>
      </c>
      <c r="B78" s="89" t="s">
        <v>1166</v>
      </c>
      <c r="C78" s="87">
        <v>169.83</v>
      </c>
      <c r="D78" s="87">
        <v>169.83</v>
      </c>
      <c r="E78" s="86">
        <v>44105</v>
      </c>
    </row>
    <row r="79" spans="1:5" s="94" customFormat="1" x14ac:dyDescent="0.25">
      <c r="A79" s="89" t="s">
        <v>1167</v>
      </c>
      <c r="B79" s="89" t="s">
        <v>1168</v>
      </c>
      <c r="C79" s="88" t="s">
        <v>1039</v>
      </c>
      <c r="D79" s="87" t="s">
        <v>128</v>
      </c>
      <c r="E79" s="86">
        <v>41640</v>
      </c>
    </row>
    <row r="80" spans="1:5" s="94" customFormat="1" x14ac:dyDescent="0.25">
      <c r="A80" s="89" t="s">
        <v>1169</v>
      </c>
      <c r="B80" s="89" t="s">
        <v>1170</v>
      </c>
      <c r="C80" s="87">
        <v>71.62</v>
      </c>
      <c r="D80" s="87">
        <v>71.62</v>
      </c>
      <c r="E80" s="86">
        <v>44105</v>
      </c>
    </row>
    <row r="81" spans="1:5" s="94" customFormat="1" x14ac:dyDescent="0.25">
      <c r="A81" s="89" t="s">
        <v>1171</v>
      </c>
      <c r="B81" s="89" t="s">
        <v>1172</v>
      </c>
      <c r="C81" s="87">
        <v>88.1</v>
      </c>
      <c r="D81" s="87">
        <v>88.1</v>
      </c>
      <c r="E81" s="86">
        <v>44105</v>
      </c>
    </row>
    <row r="82" spans="1:5" s="94" customFormat="1" x14ac:dyDescent="0.25">
      <c r="A82" s="89" t="s">
        <v>1173</v>
      </c>
      <c r="B82" s="89" t="s">
        <v>1174</v>
      </c>
      <c r="C82" s="87">
        <v>102.1</v>
      </c>
      <c r="D82" s="87">
        <v>102.1</v>
      </c>
      <c r="E82" s="86">
        <v>44105</v>
      </c>
    </row>
    <row r="83" spans="1:5" s="94" customFormat="1" x14ac:dyDescent="0.25">
      <c r="A83" s="89" t="s">
        <v>1175</v>
      </c>
      <c r="B83" s="89" t="s">
        <v>1176</v>
      </c>
      <c r="C83" s="87">
        <v>122.06</v>
      </c>
      <c r="D83" s="87">
        <v>122.06</v>
      </c>
      <c r="E83" s="86">
        <v>44105</v>
      </c>
    </row>
    <row r="84" spans="1:5" s="94" customFormat="1" x14ac:dyDescent="0.25">
      <c r="A84" s="89" t="s">
        <v>1177</v>
      </c>
      <c r="B84" s="89" t="s">
        <v>1178</v>
      </c>
      <c r="C84" s="87">
        <v>84.08</v>
      </c>
      <c r="D84" s="87">
        <v>84.08</v>
      </c>
      <c r="E84" s="86">
        <v>44105</v>
      </c>
    </row>
    <row r="85" spans="1:5" s="94" customFormat="1" x14ac:dyDescent="0.25">
      <c r="A85" s="89" t="s">
        <v>1179</v>
      </c>
      <c r="B85" s="89" t="s">
        <v>1180</v>
      </c>
      <c r="C85" s="87">
        <v>105.33</v>
      </c>
      <c r="D85" s="87">
        <v>105.33</v>
      </c>
      <c r="E85" s="86">
        <v>44105</v>
      </c>
    </row>
    <row r="86" spans="1:5" s="94" customFormat="1" x14ac:dyDescent="0.25">
      <c r="A86" s="89" t="s">
        <v>1181</v>
      </c>
      <c r="B86" s="89" t="s">
        <v>1182</v>
      </c>
      <c r="C86" s="87">
        <v>126.8</v>
      </c>
      <c r="D86" s="87">
        <v>126.8</v>
      </c>
      <c r="E86" s="86">
        <v>44105</v>
      </c>
    </row>
    <row r="87" spans="1:5" s="94" customFormat="1" x14ac:dyDescent="0.25">
      <c r="A87" s="89" t="s">
        <v>1183</v>
      </c>
      <c r="B87" s="89" t="s">
        <v>1184</v>
      </c>
      <c r="C87" s="87">
        <v>152.72999999999999</v>
      </c>
      <c r="D87" s="87">
        <v>152.72999999999999</v>
      </c>
      <c r="E87" s="86">
        <v>44105</v>
      </c>
    </row>
    <row r="88" spans="1:5" s="94" customFormat="1" x14ac:dyDescent="0.25">
      <c r="A88" s="89" t="s">
        <v>1185</v>
      </c>
      <c r="B88" s="89" t="s">
        <v>1186</v>
      </c>
      <c r="C88" s="87">
        <v>191.32</v>
      </c>
      <c r="D88" s="87">
        <v>191.32</v>
      </c>
      <c r="E88" s="86">
        <v>44105</v>
      </c>
    </row>
    <row r="89" spans="1:5" s="94" customFormat="1" x14ac:dyDescent="0.25">
      <c r="A89" s="89" t="s">
        <v>1187</v>
      </c>
      <c r="B89" s="89" t="s">
        <v>1188</v>
      </c>
      <c r="C89" s="87">
        <v>80.900000000000006</v>
      </c>
      <c r="D89" s="87">
        <v>80.900000000000006</v>
      </c>
      <c r="E89" s="86">
        <v>44105</v>
      </c>
    </row>
    <row r="90" spans="1:5" s="94" customFormat="1" x14ac:dyDescent="0.25">
      <c r="A90" s="89" t="s">
        <v>1189</v>
      </c>
      <c r="B90" s="89" t="s">
        <v>1190</v>
      </c>
      <c r="C90" s="87">
        <v>97.72</v>
      </c>
      <c r="D90" s="87">
        <v>107.492</v>
      </c>
      <c r="E90" s="86">
        <v>44105</v>
      </c>
    </row>
    <row r="91" spans="1:5" s="94" customFormat="1" x14ac:dyDescent="0.25">
      <c r="A91" s="89" t="s">
        <v>1191</v>
      </c>
      <c r="B91" s="89" t="s">
        <v>1192</v>
      </c>
      <c r="C91" s="87">
        <v>118.15</v>
      </c>
      <c r="D91" s="87">
        <v>118.15</v>
      </c>
      <c r="E91" s="86">
        <v>44105</v>
      </c>
    </row>
    <row r="92" spans="1:5" s="94" customFormat="1" x14ac:dyDescent="0.25">
      <c r="A92" s="89" t="s">
        <v>1193</v>
      </c>
      <c r="B92" s="89" t="s">
        <v>1194</v>
      </c>
      <c r="C92" s="87">
        <v>141.1</v>
      </c>
      <c r="D92" s="87">
        <v>141.1</v>
      </c>
      <c r="E92" s="86">
        <v>44105</v>
      </c>
    </row>
    <row r="93" spans="1:5" s="94" customFormat="1" x14ac:dyDescent="0.25">
      <c r="A93" s="89" t="s">
        <v>1195</v>
      </c>
      <c r="B93" s="89" t="s">
        <v>1196</v>
      </c>
      <c r="C93" s="87">
        <v>554.79999999999995</v>
      </c>
      <c r="D93" s="87">
        <v>554.79999999999995</v>
      </c>
      <c r="E93" s="86">
        <v>44105</v>
      </c>
    </row>
    <row r="94" spans="1:5" s="94" customFormat="1" x14ac:dyDescent="0.25">
      <c r="A94" s="89" t="s">
        <v>1197</v>
      </c>
      <c r="B94" s="89" t="s">
        <v>1198</v>
      </c>
      <c r="C94" s="87">
        <v>544</v>
      </c>
      <c r="D94" s="87">
        <v>544</v>
      </c>
      <c r="E94" s="86">
        <v>44105</v>
      </c>
    </row>
    <row r="95" spans="1:5" s="94" customFormat="1" x14ac:dyDescent="0.25">
      <c r="A95" s="89" t="s">
        <v>1199</v>
      </c>
      <c r="B95" s="89" t="s">
        <v>1200</v>
      </c>
      <c r="C95" s="87">
        <v>527.04</v>
      </c>
      <c r="D95" s="87">
        <v>527.04</v>
      </c>
      <c r="E95" s="86">
        <v>44105</v>
      </c>
    </row>
    <row r="96" spans="1:5" s="94" customFormat="1" x14ac:dyDescent="0.25">
      <c r="A96" s="89" t="s">
        <v>1201</v>
      </c>
      <c r="B96" s="89" t="s">
        <v>1202</v>
      </c>
      <c r="C96" s="87">
        <v>537.04999999999995</v>
      </c>
      <c r="D96" s="87">
        <v>537.04999999999995</v>
      </c>
      <c r="E96" s="86">
        <v>44105</v>
      </c>
    </row>
    <row r="97" spans="1:5" s="94" customFormat="1" x14ac:dyDescent="0.25">
      <c r="A97" s="89" t="s">
        <v>1203</v>
      </c>
      <c r="B97" s="89" t="s">
        <v>1204</v>
      </c>
      <c r="C97" s="87">
        <v>592.94000000000005</v>
      </c>
      <c r="D97" s="87">
        <v>592.94000000000005</v>
      </c>
      <c r="E97" s="86">
        <v>44105</v>
      </c>
    </row>
    <row r="98" spans="1:5" s="94" customFormat="1" x14ac:dyDescent="0.25">
      <c r="A98" s="89" t="s">
        <v>1205</v>
      </c>
      <c r="B98" s="89" t="s">
        <v>1206</v>
      </c>
      <c r="C98" s="87">
        <v>553.03</v>
      </c>
      <c r="D98" s="87">
        <v>553.03</v>
      </c>
      <c r="E98" s="86">
        <v>44105</v>
      </c>
    </row>
    <row r="99" spans="1:5" s="94" customFormat="1" x14ac:dyDescent="0.25">
      <c r="A99" s="89" t="s">
        <v>1207</v>
      </c>
      <c r="B99" s="89" t="s">
        <v>1208</v>
      </c>
      <c r="C99" s="87">
        <v>588.29999999999995</v>
      </c>
      <c r="D99" s="87">
        <v>588.29999999999995</v>
      </c>
      <c r="E99" s="86">
        <v>44105</v>
      </c>
    </row>
    <row r="100" spans="1:5" s="94" customFormat="1" x14ac:dyDescent="0.25">
      <c r="A100" s="89" t="s">
        <v>1209</v>
      </c>
      <c r="B100" s="89" t="s">
        <v>1210</v>
      </c>
      <c r="C100" s="87">
        <v>588.29999999999995</v>
      </c>
      <c r="D100" s="87">
        <v>588.29999999999995</v>
      </c>
      <c r="E100" s="86">
        <v>44105</v>
      </c>
    </row>
    <row r="101" spans="1:5" s="94" customFormat="1" x14ac:dyDescent="0.25">
      <c r="A101" s="89" t="s">
        <v>1211</v>
      </c>
      <c r="B101" s="89" t="s">
        <v>1212</v>
      </c>
      <c r="C101" s="87">
        <v>391.99</v>
      </c>
      <c r="D101" s="87">
        <v>391.99</v>
      </c>
      <c r="E101" s="86">
        <v>44105</v>
      </c>
    </row>
    <row r="102" spans="1:5" s="94" customFormat="1" x14ac:dyDescent="0.25">
      <c r="A102" s="89" t="s">
        <v>1213</v>
      </c>
      <c r="B102" s="89" t="s">
        <v>1214</v>
      </c>
      <c r="C102" s="87">
        <v>47.56</v>
      </c>
      <c r="D102" s="87">
        <v>47.56</v>
      </c>
      <c r="E102" s="86">
        <v>44105</v>
      </c>
    </row>
    <row r="103" spans="1:5" s="94" customFormat="1" x14ac:dyDescent="0.25">
      <c r="A103" s="89" t="s">
        <v>1215</v>
      </c>
      <c r="B103" s="89" t="s">
        <v>1216</v>
      </c>
      <c r="C103" s="87">
        <v>47.56</v>
      </c>
      <c r="D103" s="87">
        <v>47.56</v>
      </c>
      <c r="E103" s="86">
        <v>44105</v>
      </c>
    </row>
    <row r="104" spans="1:5" s="94" customFormat="1" x14ac:dyDescent="0.25">
      <c r="A104" s="89" t="s">
        <v>1217</v>
      </c>
      <c r="B104" s="89" t="s">
        <v>1218</v>
      </c>
      <c r="C104" s="87">
        <v>47</v>
      </c>
      <c r="D104" s="87">
        <v>47</v>
      </c>
      <c r="E104" s="86">
        <v>44105</v>
      </c>
    </row>
    <row r="105" spans="1:5" s="94" customFormat="1" x14ac:dyDescent="0.25">
      <c r="A105" s="89" t="s">
        <v>1219</v>
      </c>
      <c r="B105" s="89" t="s">
        <v>1220</v>
      </c>
      <c r="C105" s="88" t="s">
        <v>1039</v>
      </c>
      <c r="D105" s="87" t="s">
        <v>128</v>
      </c>
      <c r="E105" s="86">
        <v>41640</v>
      </c>
    </row>
    <row r="106" spans="1:5" s="94" customFormat="1" x14ac:dyDescent="0.25">
      <c r="A106" s="89" t="s">
        <v>1221</v>
      </c>
      <c r="B106" s="89" t="s">
        <v>1222</v>
      </c>
      <c r="C106" s="87">
        <v>152.44999999999999</v>
      </c>
      <c r="D106" s="87">
        <v>152.44999999999999</v>
      </c>
      <c r="E106" s="86">
        <v>44197</v>
      </c>
    </row>
    <row r="107" spans="1:5" s="94" customFormat="1" x14ac:dyDescent="0.25">
      <c r="A107" s="89" t="s">
        <v>1223</v>
      </c>
      <c r="B107" s="89" t="s">
        <v>1224</v>
      </c>
      <c r="C107" s="87">
        <v>143.38</v>
      </c>
      <c r="D107" s="87">
        <v>157.71800000000002</v>
      </c>
      <c r="E107" s="86">
        <v>44105</v>
      </c>
    </row>
    <row r="108" spans="1:5" s="94" customFormat="1" x14ac:dyDescent="0.25">
      <c r="A108" s="89" t="s">
        <v>1225</v>
      </c>
      <c r="B108" s="89" t="s">
        <v>1226</v>
      </c>
      <c r="C108" s="87">
        <v>139.38</v>
      </c>
      <c r="D108" s="87">
        <v>153.31800000000001</v>
      </c>
      <c r="E108" s="86">
        <v>44105</v>
      </c>
    </row>
    <row r="109" spans="1:5" s="94" customFormat="1" x14ac:dyDescent="0.25">
      <c r="A109" s="89" t="s">
        <v>1227</v>
      </c>
      <c r="B109" s="89" t="s">
        <v>1228</v>
      </c>
      <c r="C109" s="87">
        <v>152.44999999999999</v>
      </c>
      <c r="D109" s="87">
        <v>152.44999999999999</v>
      </c>
      <c r="E109" s="86">
        <v>44105</v>
      </c>
    </row>
    <row r="110" spans="1:5" s="94" customFormat="1" x14ac:dyDescent="0.25">
      <c r="A110" s="89" t="s">
        <v>1229</v>
      </c>
      <c r="B110" s="89" t="s">
        <v>1230</v>
      </c>
      <c r="C110" s="87">
        <v>137.51</v>
      </c>
      <c r="D110" s="87">
        <v>137.51</v>
      </c>
      <c r="E110" s="86">
        <v>44105</v>
      </c>
    </row>
    <row r="111" spans="1:5" s="94" customFormat="1" x14ac:dyDescent="0.25">
      <c r="A111" s="89" t="s">
        <v>1231</v>
      </c>
      <c r="B111" s="89" t="s">
        <v>1232</v>
      </c>
      <c r="C111" s="87">
        <v>163.35</v>
      </c>
      <c r="D111" s="87">
        <v>163.35</v>
      </c>
      <c r="E111" s="86">
        <v>44105</v>
      </c>
    </row>
    <row r="112" spans="1:5" s="94" customFormat="1" x14ac:dyDescent="0.25">
      <c r="A112" s="89" t="s">
        <v>1233</v>
      </c>
      <c r="B112" s="89" t="s">
        <v>1234</v>
      </c>
      <c r="C112" s="87">
        <v>163.35</v>
      </c>
      <c r="D112" s="87">
        <v>163.35</v>
      </c>
      <c r="E112" s="86">
        <v>44105</v>
      </c>
    </row>
    <row r="113" spans="1:5" s="94" customFormat="1" x14ac:dyDescent="0.25">
      <c r="A113" s="89" t="s">
        <v>1235</v>
      </c>
      <c r="B113" s="89" t="s">
        <v>1236</v>
      </c>
      <c r="C113" s="87">
        <v>51.47</v>
      </c>
      <c r="D113" s="87">
        <v>51.47</v>
      </c>
      <c r="E113" s="86">
        <v>44105</v>
      </c>
    </row>
    <row r="114" spans="1:5" s="94" customFormat="1" x14ac:dyDescent="0.25">
      <c r="A114" s="89" t="s">
        <v>1237</v>
      </c>
      <c r="B114" s="89" t="s">
        <v>1238</v>
      </c>
      <c r="C114" s="87">
        <v>43.36</v>
      </c>
      <c r="D114" s="87">
        <v>43.36</v>
      </c>
      <c r="E114" s="86">
        <v>44470</v>
      </c>
    </row>
    <row r="115" spans="1:5" s="94" customFormat="1" x14ac:dyDescent="0.25">
      <c r="A115" s="89" t="s">
        <v>1239</v>
      </c>
      <c r="B115" s="89" t="s">
        <v>1240</v>
      </c>
      <c r="C115" s="87">
        <v>131.38</v>
      </c>
      <c r="D115" s="87">
        <v>131.38</v>
      </c>
      <c r="E115" s="86">
        <v>44105</v>
      </c>
    </row>
    <row r="116" spans="1:5" s="94" customFormat="1" x14ac:dyDescent="0.25">
      <c r="A116" s="89" t="s">
        <v>1241</v>
      </c>
      <c r="B116" s="89" t="s">
        <v>1242</v>
      </c>
      <c r="C116" s="87">
        <v>41.38</v>
      </c>
      <c r="D116" s="87">
        <v>41.38</v>
      </c>
      <c r="E116" s="86">
        <v>44105</v>
      </c>
    </row>
    <row r="117" spans="1:5" s="94" customFormat="1" x14ac:dyDescent="0.25">
      <c r="A117" s="89" t="s">
        <v>1243</v>
      </c>
      <c r="B117" s="89" t="s">
        <v>1244</v>
      </c>
      <c r="C117" s="87">
        <v>195.11</v>
      </c>
      <c r="D117" s="87">
        <v>195.11</v>
      </c>
      <c r="E117" s="86">
        <v>44105</v>
      </c>
    </row>
    <row r="118" spans="1:5" s="94" customFormat="1" x14ac:dyDescent="0.25">
      <c r="A118" s="89" t="s">
        <v>1245</v>
      </c>
      <c r="B118" s="89" t="s">
        <v>1246</v>
      </c>
      <c r="C118" s="87">
        <v>142.78</v>
      </c>
      <c r="D118" s="87">
        <v>142.78</v>
      </c>
      <c r="E118" s="86">
        <v>44105</v>
      </c>
    </row>
    <row r="119" spans="1:5" s="94" customFormat="1" x14ac:dyDescent="0.25">
      <c r="A119" s="89" t="s">
        <v>1247</v>
      </c>
      <c r="B119" s="89" t="s">
        <v>1248</v>
      </c>
      <c r="C119" s="87" t="s">
        <v>128</v>
      </c>
      <c r="D119" s="87" t="s">
        <v>128</v>
      </c>
      <c r="E119" s="86">
        <v>45292</v>
      </c>
    </row>
    <row r="120" spans="1:5" s="94" customFormat="1" x14ac:dyDescent="0.25">
      <c r="A120" s="89" t="s">
        <v>308</v>
      </c>
      <c r="B120" s="89" t="s">
        <v>1249</v>
      </c>
      <c r="C120" s="88" t="s">
        <v>1039</v>
      </c>
      <c r="D120" s="87" t="s">
        <v>128</v>
      </c>
      <c r="E120" s="86">
        <v>33604</v>
      </c>
    </row>
    <row r="121" spans="1:5" s="94" customFormat="1" x14ac:dyDescent="0.25">
      <c r="A121" s="89" t="s">
        <v>1250</v>
      </c>
      <c r="B121" s="89" t="s">
        <v>1251</v>
      </c>
      <c r="C121" s="87">
        <v>29.46</v>
      </c>
      <c r="D121" s="87">
        <v>29.46</v>
      </c>
      <c r="E121" s="86">
        <v>44105</v>
      </c>
    </row>
    <row r="122" spans="1:5" s="94" customFormat="1" x14ac:dyDescent="0.25">
      <c r="A122" s="89" t="s">
        <v>1252</v>
      </c>
      <c r="B122" s="89" t="s">
        <v>1253</v>
      </c>
      <c r="C122" s="87">
        <v>28.71</v>
      </c>
      <c r="D122" s="87">
        <v>28.71</v>
      </c>
      <c r="E122" s="86">
        <v>44105</v>
      </c>
    </row>
    <row r="123" spans="1:5" s="94" customFormat="1" x14ac:dyDescent="0.25">
      <c r="A123" s="89" t="s">
        <v>1254</v>
      </c>
      <c r="B123" s="89" t="s">
        <v>1255</v>
      </c>
      <c r="C123" s="87">
        <v>90.37</v>
      </c>
      <c r="D123" s="87">
        <v>90.37</v>
      </c>
      <c r="E123" s="86">
        <v>44105</v>
      </c>
    </row>
    <row r="124" spans="1:5" s="94" customFormat="1" x14ac:dyDescent="0.25">
      <c r="A124" s="89" t="s">
        <v>1256</v>
      </c>
      <c r="B124" s="89" t="s">
        <v>1257</v>
      </c>
      <c r="C124" s="87">
        <v>94.38</v>
      </c>
      <c r="D124" s="87">
        <v>94.38</v>
      </c>
      <c r="E124" s="86">
        <v>44105</v>
      </c>
    </row>
    <row r="125" spans="1:5" s="94" customFormat="1" x14ac:dyDescent="0.25">
      <c r="A125" s="89" t="s">
        <v>1258</v>
      </c>
      <c r="B125" s="89" t="s">
        <v>1259</v>
      </c>
      <c r="C125" s="87">
        <v>114.2</v>
      </c>
      <c r="D125" s="87">
        <v>114.2</v>
      </c>
      <c r="E125" s="86">
        <v>44105</v>
      </c>
    </row>
    <row r="126" spans="1:5" s="94" customFormat="1" x14ac:dyDescent="0.25">
      <c r="A126" s="89" t="s">
        <v>1260</v>
      </c>
      <c r="B126" s="89" t="s">
        <v>1261</v>
      </c>
      <c r="C126" s="87">
        <v>113.35</v>
      </c>
      <c r="D126" s="87">
        <v>113.35</v>
      </c>
      <c r="E126" s="86">
        <v>44105</v>
      </c>
    </row>
    <row r="127" spans="1:5" s="94" customFormat="1" x14ac:dyDescent="0.25">
      <c r="A127" s="89" t="s">
        <v>1262</v>
      </c>
      <c r="B127" s="89" t="s">
        <v>1263</v>
      </c>
      <c r="C127" s="87">
        <v>117.82</v>
      </c>
      <c r="D127" s="87">
        <v>117.82</v>
      </c>
      <c r="E127" s="86">
        <v>44105</v>
      </c>
    </row>
    <row r="128" spans="1:5" s="94" customFormat="1" x14ac:dyDescent="0.25">
      <c r="A128" s="89" t="s">
        <v>1264</v>
      </c>
      <c r="B128" s="89" t="s">
        <v>1265</v>
      </c>
      <c r="C128" s="87">
        <v>372.58</v>
      </c>
      <c r="D128" s="87">
        <v>372.58</v>
      </c>
      <c r="E128" s="86">
        <v>44105</v>
      </c>
    </row>
    <row r="129" spans="1:5" s="94" customFormat="1" x14ac:dyDescent="0.25">
      <c r="A129" s="89" t="s">
        <v>1266</v>
      </c>
      <c r="B129" s="89" t="s">
        <v>1267</v>
      </c>
      <c r="C129" s="87">
        <v>442.47</v>
      </c>
      <c r="D129" s="87">
        <v>442.47</v>
      </c>
      <c r="E129" s="86">
        <v>44105</v>
      </c>
    </row>
    <row r="130" spans="1:5" s="94" customFormat="1" x14ac:dyDescent="0.25">
      <c r="A130" s="89" t="s">
        <v>1268</v>
      </c>
      <c r="B130" s="89" t="s">
        <v>1269</v>
      </c>
      <c r="C130" s="87">
        <v>546.14</v>
      </c>
      <c r="D130" s="87">
        <v>546.14</v>
      </c>
      <c r="E130" s="86">
        <v>44105</v>
      </c>
    </row>
    <row r="131" spans="1:5" s="94" customFormat="1" x14ac:dyDescent="0.25">
      <c r="A131" s="89" t="s">
        <v>1270</v>
      </c>
      <c r="B131" s="89" t="s">
        <v>1271</v>
      </c>
      <c r="C131" s="87">
        <v>163.27000000000001</v>
      </c>
      <c r="D131" s="87">
        <v>163.27000000000001</v>
      </c>
      <c r="E131" s="86">
        <v>44105</v>
      </c>
    </row>
    <row r="132" spans="1:5" s="94" customFormat="1" x14ac:dyDescent="0.25">
      <c r="A132" s="89" t="s">
        <v>1272</v>
      </c>
      <c r="B132" s="89" t="s">
        <v>1273</v>
      </c>
      <c r="C132" s="87">
        <v>207.71</v>
      </c>
      <c r="D132" s="87">
        <v>207.71</v>
      </c>
      <c r="E132" s="86">
        <v>44105</v>
      </c>
    </row>
    <row r="133" spans="1:5" s="94" customFormat="1" x14ac:dyDescent="0.25">
      <c r="A133" s="89" t="s">
        <v>1274</v>
      </c>
      <c r="B133" s="89" t="s">
        <v>1275</v>
      </c>
      <c r="C133" s="87">
        <v>122.04</v>
      </c>
      <c r="D133" s="87">
        <v>122.04</v>
      </c>
      <c r="E133" s="86">
        <v>44105</v>
      </c>
    </row>
    <row r="134" spans="1:5" s="94" customFormat="1" x14ac:dyDescent="0.25">
      <c r="A134" s="89" t="s">
        <v>1276</v>
      </c>
      <c r="B134" s="89" t="s">
        <v>1277</v>
      </c>
      <c r="C134" s="87">
        <v>454.94</v>
      </c>
      <c r="D134" s="87">
        <v>454.94</v>
      </c>
      <c r="E134" s="86">
        <v>44105</v>
      </c>
    </row>
    <row r="135" spans="1:5" s="94" customFormat="1" x14ac:dyDescent="0.25">
      <c r="A135" s="89" t="s">
        <v>1278</v>
      </c>
      <c r="B135" s="89" t="s">
        <v>1279</v>
      </c>
      <c r="C135" s="87">
        <v>494.36</v>
      </c>
      <c r="D135" s="87">
        <v>494.36</v>
      </c>
      <c r="E135" s="86">
        <v>44105</v>
      </c>
    </row>
    <row r="136" spans="1:5" s="94" customFormat="1" x14ac:dyDescent="0.25">
      <c r="A136" s="89" t="s">
        <v>1280</v>
      </c>
      <c r="B136" s="89" t="s">
        <v>1281</v>
      </c>
      <c r="C136" s="87">
        <v>587.17999999999995</v>
      </c>
      <c r="D136" s="87">
        <v>587.17999999999995</v>
      </c>
      <c r="E136" s="86">
        <v>44105</v>
      </c>
    </row>
    <row r="137" spans="1:5" s="94" customFormat="1" x14ac:dyDescent="0.25">
      <c r="A137" s="89" t="s">
        <v>1282</v>
      </c>
      <c r="B137" s="89" t="s">
        <v>1283</v>
      </c>
      <c r="C137" s="87">
        <v>125.57</v>
      </c>
      <c r="D137" s="87">
        <v>125.57</v>
      </c>
      <c r="E137" s="86">
        <v>44105</v>
      </c>
    </row>
    <row r="138" spans="1:5" s="94" customFormat="1" x14ac:dyDescent="0.25">
      <c r="A138" s="89" t="s">
        <v>1284</v>
      </c>
      <c r="B138" s="89" t="s">
        <v>1285</v>
      </c>
      <c r="C138" s="87">
        <v>90.45</v>
      </c>
      <c r="D138" s="87">
        <v>90.45</v>
      </c>
      <c r="E138" s="86">
        <v>44105</v>
      </c>
    </row>
    <row r="139" spans="1:5" s="94" customFormat="1" x14ac:dyDescent="0.25">
      <c r="A139" s="89" t="s">
        <v>1286</v>
      </c>
      <c r="B139" s="89" t="s">
        <v>1287</v>
      </c>
      <c r="C139" s="87">
        <v>242.11</v>
      </c>
      <c r="D139" s="87">
        <v>242.11</v>
      </c>
      <c r="E139" s="86">
        <v>44105</v>
      </c>
    </row>
    <row r="140" spans="1:5" s="94" customFormat="1" x14ac:dyDescent="0.25">
      <c r="A140" s="89" t="s">
        <v>1288</v>
      </c>
      <c r="B140" s="89" t="s">
        <v>1289</v>
      </c>
      <c r="C140" s="87">
        <v>348.81</v>
      </c>
      <c r="D140" s="87">
        <v>348.81</v>
      </c>
      <c r="E140" s="86">
        <v>44105</v>
      </c>
    </row>
    <row r="141" spans="1:5" s="94" customFormat="1" x14ac:dyDescent="0.25">
      <c r="A141" s="89" t="s">
        <v>1290</v>
      </c>
      <c r="B141" s="89" t="s">
        <v>1291</v>
      </c>
      <c r="C141" s="87">
        <v>357.86</v>
      </c>
      <c r="D141" s="87">
        <v>357.86</v>
      </c>
      <c r="E141" s="86">
        <v>44105</v>
      </c>
    </row>
    <row r="142" spans="1:5" s="94" customFormat="1" x14ac:dyDescent="0.25">
      <c r="A142" s="89" t="s">
        <v>1292</v>
      </c>
      <c r="B142" s="89" t="s">
        <v>1293</v>
      </c>
      <c r="C142" s="87">
        <v>411.87</v>
      </c>
      <c r="D142" s="87">
        <v>411.87</v>
      </c>
      <c r="E142" s="86">
        <v>44105</v>
      </c>
    </row>
    <row r="143" spans="1:5" s="94" customFormat="1" x14ac:dyDescent="0.25">
      <c r="A143" s="89" t="s">
        <v>1294</v>
      </c>
      <c r="B143" s="89" t="s">
        <v>1295</v>
      </c>
      <c r="C143" s="87">
        <v>175.83</v>
      </c>
      <c r="D143" s="87">
        <v>175.83</v>
      </c>
      <c r="E143" s="86">
        <v>44105</v>
      </c>
    </row>
    <row r="144" spans="1:5" s="94" customFormat="1" x14ac:dyDescent="0.25">
      <c r="A144" s="89" t="s">
        <v>1296</v>
      </c>
      <c r="B144" s="89" t="s">
        <v>1297</v>
      </c>
      <c r="C144" s="87">
        <v>123.02</v>
      </c>
      <c r="D144" s="87">
        <v>123.02</v>
      </c>
      <c r="E144" s="86">
        <v>44105</v>
      </c>
    </row>
    <row r="145" spans="1:5" s="94" customFormat="1" x14ac:dyDescent="0.25">
      <c r="A145" s="89" t="s">
        <v>1298</v>
      </c>
      <c r="B145" s="89" t="s">
        <v>1299</v>
      </c>
      <c r="C145" s="87">
        <v>202.65</v>
      </c>
      <c r="D145" s="87">
        <v>202.65</v>
      </c>
      <c r="E145" s="86">
        <v>44105</v>
      </c>
    </row>
    <row r="146" spans="1:5" s="94" customFormat="1" x14ac:dyDescent="0.25">
      <c r="A146" s="89" t="s">
        <v>1300</v>
      </c>
      <c r="B146" s="89" t="s">
        <v>1301</v>
      </c>
      <c r="C146" s="87">
        <v>348.81</v>
      </c>
      <c r="D146" s="87">
        <v>348.81</v>
      </c>
      <c r="E146" s="86">
        <v>44197</v>
      </c>
    </row>
    <row r="147" spans="1:5" s="94" customFormat="1" x14ac:dyDescent="0.25">
      <c r="A147" s="89" t="s">
        <v>1302</v>
      </c>
      <c r="B147" s="89" t="s">
        <v>1303</v>
      </c>
      <c r="C147" s="87">
        <v>357.86</v>
      </c>
      <c r="D147" s="87">
        <v>357.86</v>
      </c>
      <c r="E147" s="86">
        <v>44197</v>
      </c>
    </row>
    <row r="148" spans="1:5" s="94" customFormat="1" x14ac:dyDescent="0.25">
      <c r="A148" s="89" t="s">
        <v>1304</v>
      </c>
      <c r="B148" s="89" t="s">
        <v>1305</v>
      </c>
      <c r="C148" s="87">
        <v>411.87</v>
      </c>
      <c r="D148" s="87">
        <v>411.87</v>
      </c>
      <c r="E148" s="86">
        <v>44197</v>
      </c>
    </row>
    <row r="149" spans="1:5" s="94" customFormat="1" x14ac:dyDescent="0.25">
      <c r="A149" s="89" t="s">
        <v>1306</v>
      </c>
      <c r="B149" s="89" t="s">
        <v>1307</v>
      </c>
      <c r="C149" s="87">
        <v>348.81</v>
      </c>
      <c r="D149" s="87">
        <v>348.81</v>
      </c>
      <c r="E149" s="86">
        <v>44197</v>
      </c>
    </row>
    <row r="150" spans="1:5" s="94" customFormat="1" x14ac:dyDescent="0.25">
      <c r="A150" s="89" t="s">
        <v>1308</v>
      </c>
      <c r="B150" s="89" t="s">
        <v>1307</v>
      </c>
      <c r="C150" s="87">
        <v>357.86</v>
      </c>
      <c r="D150" s="87">
        <v>357.86</v>
      </c>
      <c r="E150" s="86">
        <v>44197</v>
      </c>
    </row>
    <row r="151" spans="1:5" s="94" customFormat="1" x14ac:dyDescent="0.25">
      <c r="A151" s="89" t="s">
        <v>1309</v>
      </c>
      <c r="B151" s="89" t="s">
        <v>1307</v>
      </c>
      <c r="C151" s="87">
        <v>411.87</v>
      </c>
      <c r="D151" s="87">
        <v>411.87</v>
      </c>
      <c r="E151" s="86">
        <v>44197</v>
      </c>
    </row>
    <row r="152" spans="1:5" s="94" customFormat="1" x14ac:dyDescent="0.25">
      <c r="A152" s="89" t="s">
        <v>1310</v>
      </c>
      <c r="B152" s="89" t="s">
        <v>1311</v>
      </c>
      <c r="C152" s="87">
        <v>202.65</v>
      </c>
      <c r="D152" s="87">
        <v>202.65</v>
      </c>
      <c r="E152" s="86">
        <v>44105</v>
      </c>
    </row>
    <row r="153" spans="1:5" s="94" customFormat="1" x14ac:dyDescent="0.25">
      <c r="A153" s="89" t="s">
        <v>1312</v>
      </c>
      <c r="B153" s="89" t="s">
        <v>1313</v>
      </c>
      <c r="C153" s="87">
        <v>156.02000000000001</v>
      </c>
      <c r="D153" s="87">
        <v>156.02000000000001</v>
      </c>
      <c r="E153" s="86">
        <v>44562</v>
      </c>
    </row>
    <row r="154" spans="1:5" s="94" customFormat="1" x14ac:dyDescent="0.25">
      <c r="A154" s="89" t="s">
        <v>345</v>
      </c>
      <c r="B154" s="89" t="s">
        <v>346</v>
      </c>
      <c r="C154" s="88" t="s">
        <v>1039</v>
      </c>
      <c r="D154" s="87" t="s">
        <v>128</v>
      </c>
      <c r="E154" s="86">
        <v>38991</v>
      </c>
    </row>
    <row r="155" spans="1:5" s="94" customFormat="1" x14ac:dyDescent="0.25">
      <c r="A155" s="89" t="s">
        <v>1314</v>
      </c>
      <c r="B155" s="89" t="s">
        <v>1315</v>
      </c>
      <c r="C155" s="87">
        <v>272.58</v>
      </c>
      <c r="D155" s="87">
        <v>272.58</v>
      </c>
      <c r="E155" s="86">
        <v>44105</v>
      </c>
    </row>
    <row r="156" spans="1:5" s="94" customFormat="1" x14ac:dyDescent="0.25">
      <c r="A156" s="89" t="s">
        <v>1316</v>
      </c>
      <c r="B156" s="89" t="s">
        <v>1317</v>
      </c>
      <c r="C156" s="87">
        <v>119.77</v>
      </c>
      <c r="D156" s="87">
        <v>119.77</v>
      </c>
      <c r="E156" s="86">
        <v>44105</v>
      </c>
    </row>
    <row r="157" spans="1:5" s="94" customFormat="1" x14ac:dyDescent="0.25">
      <c r="A157" s="89" t="s">
        <v>1318</v>
      </c>
      <c r="B157" s="89" t="s">
        <v>1319</v>
      </c>
      <c r="C157" s="87">
        <v>321.69</v>
      </c>
      <c r="D157" s="87">
        <v>321.69</v>
      </c>
      <c r="E157" s="86">
        <v>44105</v>
      </c>
    </row>
    <row r="158" spans="1:5" s="94" customFormat="1" x14ac:dyDescent="0.25">
      <c r="A158" s="89" t="s">
        <v>1320</v>
      </c>
      <c r="B158" s="89" t="s">
        <v>1321</v>
      </c>
      <c r="C158" s="87">
        <v>222.18</v>
      </c>
      <c r="D158" s="87">
        <v>222.18</v>
      </c>
      <c r="E158" s="86">
        <v>44105</v>
      </c>
    </row>
    <row r="159" spans="1:5" s="94" customFormat="1" x14ac:dyDescent="0.25">
      <c r="A159" s="89" t="s">
        <v>1322</v>
      </c>
      <c r="B159" s="89" t="s">
        <v>1323</v>
      </c>
      <c r="C159" s="87">
        <v>388.06</v>
      </c>
      <c r="D159" s="87">
        <v>388.06</v>
      </c>
      <c r="E159" s="86">
        <v>44105</v>
      </c>
    </row>
    <row r="160" spans="1:5" s="94" customFormat="1" x14ac:dyDescent="0.25">
      <c r="A160" s="89" t="s">
        <v>1324</v>
      </c>
      <c r="B160" s="89" t="s">
        <v>1325</v>
      </c>
      <c r="C160" s="87">
        <v>526.36</v>
      </c>
      <c r="D160" s="87">
        <v>526.36</v>
      </c>
      <c r="E160" s="86">
        <v>44105</v>
      </c>
    </row>
    <row r="161" spans="1:5" s="94" customFormat="1" x14ac:dyDescent="0.25">
      <c r="A161" s="89" t="s">
        <v>1326</v>
      </c>
      <c r="B161" s="89" t="s">
        <v>1325</v>
      </c>
      <c r="C161" s="87">
        <v>377.21</v>
      </c>
      <c r="D161" s="87">
        <v>377.21</v>
      </c>
      <c r="E161" s="86">
        <v>44105</v>
      </c>
    </row>
    <row r="162" spans="1:5" s="94" customFormat="1" x14ac:dyDescent="0.25">
      <c r="A162" s="89" t="s">
        <v>1327</v>
      </c>
      <c r="B162" s="89" t="s">
        <v>1328</v>
      </c>
      <c r="C162" s="87">
        <v>277.63</v>
      </c>
      <c r="D162" s="87">
        <v>277.63</v>
      </c>
      <c r="E162" s="86">
        <v>44105</v>
      </c>
    </row>
    <row r="163" spans="1:5" s="94" customFormat="1" x14ac:dyDescent="0.25">
      <c r="A163" s="89" t="s">
        <v>1329</v>
      </c>
      <c r="B163" s="89" t="s">
        <v>1330</v>
      </c>
      <c r="C163" s="87">
        <v>238.45</v>
      </c>
      <c r="D163" s="87">
        <v>238.45</v>
      </c>
      <c r="E163" s="86">
        <v>44105</v>
      </c>
    </row>
    <row r="164" spans="1:5" s="94" customFormat="1" x14ac:dyDescent="0.25">
      <c r="A164" s="89" t="s">
        <v>1331</v>
      </c>
      <c r="B164" s="89" t="s">
        <v>1332</v>
      </c>
      <c r="C164" s="87">
        <v>304.99</v>
      </c>
      <c r="D164" s="87">
        <v>304.99</v>
      </c>
      <c r="E164" s="86">
        <v>44105</v>
      </c>
    </row>
    <row r="165" spans="1:5" s="94" customFormat="1" x14ac:dyDescent="0.25">
      <c r="A165" s="89" t="s">
        <v>1333</v>
      </c>
      <c r="B165" s="89" t="s">
        <v>1334</v>
      </c>
      <c r="C165" s="87">
        <v>297.13</v>
      </c>
      <c r="D165" s="87">
        <v>297.13</v>
      </c>
      <c r="E165" s="86">
        <v>44105</v>
      </c>
    </row>
    <row r="166" spans="1:5" s="94" customFormat="1" x14ac:dyDescent="0.25">
      <c r="A166" s="89" t="s">
        <v>1335</v>
      </c>
      <c r="B166" s="89" t="s">
        <v>1336</v>
      </c>
      <c r="C166" s="87">
        <v>336.16</v>
      </c>
      <c r="D166" s="87">
        <v>336.16</v>
      </c>
      <c r="E166" s="86">
        <v>44105</v>
      </c>
    </row>
    <row r="167" spans="1:5" s="94" customFormat="1" x14ac:dyDescent="0.25">
      <c r="A167" s="89" t="s">
        <v>1337</v>
      </c>
      <c r="B167" s="89" t="s">
        <v>1338</v>
      </c>
      <c r="C167" s="87">
        <v>314.27</v>
      </c>
      <c r="D167" s="87">
        <v>314.27</v>
      </c>
      <c r="E167" s="86">
        <v>44105</v>
      </c>
    </row>
    <row r="168" spans="1:5" s="94" customFormat="1" x14ac:dyDescent="0.25">
      <c r="A168" s="89" t="s">
        <v>1339</v>
      </c>
      <c r="B168" s="89" t="s">
        <v>1340</v>
      </c>
      <c r="C168" s="87">
        <v>523.95000000000005</v>
      </c>
      <c r="D168" s="87">
        <v>523.95000000000005</v>
      </c>
      <c r="E168" s="86">
        <v>44105</v>
      </c>
    </row>
    <row r="169" spans="1:5" s="94" customFormat="1" x14ac:dyDescent="0.25">
      <c r="A169" s="89" t="s">
        <v>1341</v>
      </c>
      <c r="B169" s="89" t="s">
        <v>1342</v>
      </c>
      <c r="C169" s="87">
        <v>329.79</v>
      </c>
      <c r="D169" s="87">
        <v>329.79</v>
      </c>
      <c r="E169" s="86">
        <v>44105</v>
      </c>
    </row>
    <row r="170" spans="1:5" s="94" customFormat="1" x14ac:dyDescent="0.25">
      <c r="A170" s="89" t="s">
        <v>1343</v>
      </c>
      <c r="B170" s="89" t="s">
        <v>1344</v>
      </c>
      <c r="C170" s="87">
        <v>440.89</v>
      </c>
      <c r="D170" s="87">
        <v>440.89</v>
      </c>
      <c r="E170" s="86">
        <v>44105</v>
      </c>
    </row>
    <row r="171" spans="1:5" s="94" customFormat="1" x14ac:dyDescent="0.25">
      <c r="A171" s="89" t="s">
        <v>1345</v>
      </c>
      <c r="B171" s="89" t="s">
        <v>1346</v>
      </c>
      <c r="C171" s="87">
        <v>537.6</v>
      </c>
      <c r="D171" s="87">
        <v>537.6</v>
      </c>
      <c r="E171" s="86">
        <v>44105</v>
      </c>
    </row>
    <row r="172" spans="1:5" s="94" customFormat="1" x14ac:dyDescent="0.25">
      <c r="A172" s="89" t="s">
        <v>1347</v>
      </c>
      <c r="B172" s="89" t="s">
        <v>1348</v>
      </c>
      <c r="C172" s="93">
        <v>91.13</v>
      </c>
      <c r="D172" s="87">
        <v>91.13</v>
      </c>
      <c r="E172" s="86">
        <v>44927</v>
      </c>
    </row>
    <row r="173" spans="1:5" s="94" customFormat="1" x14ac:dyDescent="0.25">
      <c r="A173" s="89" t="s">
        <v>1349</v>
      </c>
      <c r="B173" s="89" t="s">
        <v>1350</v>
      </c>
      <c r="C173" s="87">
        <v>181.97</v>
      </c>
      <c r="D173" s="87">
        <v>181.97</v>
      </c>
      <c r="E173" s="86">
        <v>44562</v>
      </c>
    </row>
    <row r="174" spans="1:5" s="94" customFormat="1" x14ac:dyDescent="0.25">
      <c r="A174" s="89" t="s">
        <v>1351</v>
      </c>
      <c r="B174" s="89" t="s">
        <v>1352</v>
      </c>
      <c r="C174" s="87">
        <v>166.54</v>
      </c>
      <c r="D174" s="87">
        <v>166.54</v>
      </c>
      <c r="E174" s="86">
        <v>44562</v>
      </c>
    </row>
    <row r="175" spans="1:5" s="94" customFormat="1" x14ac:dyDescent="0.25">
      <c r="A175" s="89" t="s">
        <v>1353</v>
      </c>
      <c r="B175" s="89" t="s">
        <v>1354</v>
      </c>
      <c r="C175" s="87">
        <v>139.16999999999999</v>
      </c>
      <c r="D175" s="87">
        <v>139.16999999999999</v>
      </c>
      <c r="E175" s="86">
        <v>44105</v>
      </c>
    </row>
    <row r="176" spans="1:5" s="94" customFormat="1" x14ac:dyDescent="0.25">
      <c r="A176" s="89" t="s">
        <v>1355</v>
      </c>
      <c r="B176" s="89" t="s">
        <v>1356</v>
      </c>
      <c r="C176" s="87">
        <v>89.63</v>
      </c>
      <c r="D176" s="87">
        <v>89.63</v>
      </c>
      <c r="E176" s="86">
        <v>44105</v>
      </c>
    </row>
    <row r="177" spans="1:5" s="94" customFormat="1" x14ac:dyDescent="0.25">
      <c r="A177" s="89" t="s">
        <v>1357</v>
      </c>
      <c r="B177" s="89" t="s">
        <v>1358</v>
      </c>
      <c r="C177" s="87">
        <v>77.72</v>
      </c>
      <c r="D177" s="87">
        <v>77.72</v>
      </c>
      <c r="E177" s="86">
        <v>44105</v>
      </c>
    </row>
    <row r="178" spans="1:5" s="94" customFormat="1" x14ac:dyDescent="0.25">
      <c r="A178" s="89" t="s">
        <v>1359</v>
      </c>
      <c r="B178" s="89" t="s">
        <v>1360</v>
      </c>
      <c r="C178" s="87">
        <v>81.430000000000007</v>
      </c>
      <c r="D178" s="87">
        <v>81.430000000000007</v>
      </c>
      <c r="E178" s="86">
        <v>44105</v>
      </c>
    </row>
    <row r="179" spans="1:5" s="94" customFormat="1" x14ac:dyDescent="0.25">
      <c r="A179" s="89" t="s">
        <v>1361</v>
      </c>
      <c r="B179" s="89" t="s">
        <v>1362</v>
      </c>
      <c r="C179" s="87">
        <v>71.77</v>
      </c>
      <c r="D179" s="87">
        <v>71.77</v>
      </c>
      <c r="E179" s="86">
        <v>44105</v>
      </c>
    </row>
    <row r="180" spans="1:5" s="94" customFormat="1" x14ac:dyDescent="0.25">
      <c r="A180" s="89" t="s">
        <v>1363</v>
      </c>
      <c r="B180" s="89" t="s">
        <v>1364</v>
      </c>
      <c r="C180" s="87">
        <v>31.06</v>
      </c>
      <c r="D180" s="87">
        <v>31.06</v>
      </c>
      <c r="E180" s="86">
        <v>44105</v>
      </c>
    </row>
    <row r="181" spans="1:5" s="94" customFormat="1" x14ac:dyDescent="0.25">
      <c r="A181" s="89" t="s">
        <v>1365</v>
      </c>
      <c r="B181" s="89" t="s">
        <v>1366</v>
      </c>
      <c r="C181" s="87">
        <v>0.74</v>
      </c>
      <c r="D181" s="87">
        <v>0.74</v>
      </c>
      <c r="E181" s="86">
        <v>44105</v>
      </c>
    </row>
    <row r="182" spans="1:5" s="94" customFormat="1" x14ac:dyDescent="0.25">
      <c r="A182" s="89" t="s">
        <v>1367</v>
      </c>
      <c r="B182" s="89" t="s">
        <v>1368</v>
      </c>
      <c r="C182" s="87">
        <v>792.33</v>
      </c>
      <c r="D182" s="87">
        <v>792.33</v>
      </c>
      <c r="E182" s="86">
        <v>44105</v>
      </c>
    </row>
    <row r="183" spans="1:5" s="94" customFormat="1" x14ac:dyDescent="0.25">
      <c r="A183" s="89" t="s">
        <v>1369</v>
      </c>
      <c r="B183" s="89" t="s">
        <v>1370</v>
      </c>
      <c r="C183" s="87">
        <v>796.21</v>
      </c>
      <c r="D183" s="87">
        <v>796.21</v>
      </c>
      <c r="E183" s="86">
        <v>44105</v>
      </c>
    </row>
    <row r="184" spans="1:5" s="94" customFormat="1" x14ac:dyDescent="0.25">
      <c r="A184" s="89" t="s">
        <v>1371</v>
      </c>
      <c r="B184" s="89" t="s">
        <v>1372</v>
      </c>
      <c r="C184" s="87">
        <v>867.26</v>
      </c>
      <c r="D184" s="87">
        <v>867.26</v>
      </c>
      <c r="E184" s="86">
        <v>44105</v>
      </c>
    </row>
    <row r="185" spans="1:5" s="94" customFormat="1" x14ac:dyDescent="0.25">
      <c r="A185" s="89" t="s">
        <v>1373</v>
      </c>
      <c r="B185" s="89" t="s">
        <v>1374</v>
      </c>
      <c r="C185" s="87">
        <v>865.93</v>
      </c>
      <c r="D185" s="87">
        <v>865.93</v>
      </c>
      <c r="E185" s="86">
        <v>44105</v>
      </c>
    </row>
    <row r="186" spans="1:5" s="94" customFormat="1" x14ac:dyDescent="0.25">
      <c r="A186" s="89" t="s">
        <v>1375</v>
      </c>
      <c r="B186" s="89" t="s">
        <v>1376</v>
      </c>
      <c r="C186" s="87">
        <v>667.72</v>
      </c>
      <c r="D186" s="87">
        <v>667.72</v>
      </c>
      <c r="E186" s="86">
        <v>44105</v>
      </c>
    </row>
    <row r="187" spans="1:5" s="94" customFormat="1" x14ac:dyDescent="0.25">
      <c r="A187" s="89" t="s">
        <v>1377</v>
      </c>
      <c r="B187" s="89" t="s">
        <v>1378</v>
      </c>
      <c r="C187" s="87">
        <v>668.27</v>
      </c>
      <c r="D187" s="87">
        <v>668.27</v>
      </c>
      <c r="E187" s="86">
        <v>44105</v>
      </c>
    </row>
    <row r="188" spans="1:5" s="94" customFormat="1" x14ac:dyDescent="0.25">
      <c r="A188" s="89" t="s">
        <v>1379</v>
      </c>
      <c r="B188" s="89" t="s">
        <v>1380</v>
      </c>
      <c r="C188" s="87">
        <v>846.84</v>
      </c>
      <c r="D188" s="87">
        <v>846.84</v>
      </c>
      <c r="E188" s="86">
        <v>44105</v>
      </c>
    </row>
    <row r="189" spans="1:5" s="94" customFormat="1" x14ac:dyDescent="0.25">
      <c r="A189" s="89" t="s">
        <v>1381</v>
      </c>
      <c r="B189" s="89" t="s">
        <v>1382</v>
      </c>
      <c r="C189" s="87">
        <v>848.52</v>
      </c>
      <c r="D189" s="87">
        <v>848.52</v>
      </c>
      <c r="E189" s="86">
        <v>44105</v>
      </c>
    </row>
    <row r="190" spans="1:5" s="94" customFormat="1" x14ac:dyDescent="0.25">
      <c r="A190" s="89" t="s">
        <v>1383</v>
      </c>
      <c r="B190" s="89" t="s">
        <v>1384</v>
      </c>
      <c r="C190" s="88" t="s">
        <v>1039</v>
      </c>
      <c r="D190" s="87" t="s">
        <v>128</v>
      </c>
      <c r="E190" s="86">
        <v>42370</v>
      </c>
    </row>
    <row r="191" spans="1:5" s="94" customFormat="1" x14ac:dyDescent="0.25">
      <c r="A191" s="89" t="s">
        <v>1385</v>
      </c>
      <c r="B191" s="89" t="s">
        <v>1386</v>
      </c>
      <c r="C191" s="88" t="s">
        <v>1039</v>
      </c>
      <c r="D191" s="87" t="s">
        <v>128</v>
      </c>
      <c r="E191" s="86">
        <v>42370</v>
      </c>
    </row>
    <row r="192" spans="1:5" s="94" customFormat="1" x14ac:dyDescent="0.25">
      <c r="A192" s="89" t="s">
        <v>1387</v>
      </c>
      <c r="B192" s="89" t="s">
        <v>1388</v>
      </c>
      <c r="C192" s="88" t="s">
        <v>1039</v>
      </c>
      <c r="D192" s="87" t="s">
        <v>128</v>
      </c>
      <c r="E192" s="86">
        <v>42370</v>
      </c>
    </row>
    <row r="193" spans="1:5" s="94" customFormat="1" x14ac:dyDescent="0.25">
      <c r="A193" s="89" t="s">
        <v>1389</v>
      </c>
      <c r="B193" s="89" t="s">
        <v>1390</v>
      </c>
      <c r="C193" s="88" t="s">
        <v>1039</v>
      </c>
      <c r="D193" s="87" t="s">
        <v>128</v>
      </c>
      <c r="E193" s="86">
        <v>42370</v>
      </c>
    </row>
    <row r="194" spans="1:5" s="94" customFormat="1" x14ac:dyDescent="0.25">
      <c r="A194" s="89" t="s">
        <v>1391</v>
      </c>
      <c r="B194" s="89" t="s">
        <v>1392</v>
      </c>
      <c r="C194" s="88" t="s">
        <v>128</v>
      </c>
      <c r="D194" s="87" t="s">
        <v>128</v>
      </c>
      <c r="E194" s="86">
        <v>44562</v>
      </c>
    </row>
    <row r="195" spans="1:5" s="94" customFormat="1" x14ac:dyDescent="0.25">
      <c r="A195" s="89" t="s">
        <v>1393</v>
      </c>
      <c r="B195" s="89" t="s">
        <v>1394</v>
      </c>
      <c r="C195" s="88" t="s">
        <v>128</v>
      </c>
      <c r="D195" s="87" t="s">
        <v>128</v>
      </c>
      <c r="E195" s="86">
        <v>44562</v>
      </c>
    </row>
    <row r="196" spans="1:5" s="94" customFormat="1" x14ac:dyDescent="0.25">
      <c r="A196" s="89" t="s">
        <v>1395</v>
      </c>
      <c r="B196" s="89" t="s">
        <v>1396</v>
      </c>
      <c r="C196" s="87">
        <v>372.18</v>
      </c>
      <c r="D196" s="87">
        <v>372.18</v>
      </c>
      <c r="E196" s="86">
        <v>44105</v>
      </c>
    </row>
    <row r="197" spans="1:5" s="94" customFormat="1" x14ac:dyDescent="0.25">
      <c r="A197" s="89" t="s">
        <v>1397</v>
      </c>
      <c r="B197" s="89" t="s">
        <v>1396</v>
      </c>
      <c r="C197" s="87">
        <v>372.18</v>
      </c>
      <c r="D197" s="87">
        <v>372.18</v>
      </c>
      <c r="E197" s="86">
        <v>44105</v>
      </c>
    </row>
    <row r="198" spans="1:5" s="94" customFormat="1" x14ac:dyDescent="0.25">
      <c r="A198" s="89" t="s">
        <v>1398</v>
      </c>
      <c r="B198" s="89" t="s">
        <v>1399</v>
      </c>
      <c r="C198" s="87">
        <v>743.08</v>
      </c>
      <c r="D198" s="87">
        <v>743.08</v>
      </c>
      <c r="E198" s="86">
        <v>44105</v>
      </c>
    </row>
    <row r="199" spans="1:5" s="94" customFormat="1" x14ac:dyDescent="0.25">
      <c r="A199" s="89" t="s">
        <v>1400</v>
      </c>
      <c r="B199" s="89" t="s">
        <v>1401</v>
      </c>
      <c r="C199" s="87">
        <v>743.08</v>
      </c>
      <c r="D199" s="87">
        <v>743.08</v>
      </c>
      <c r="E199" s="86">
        <v>44105</v>
      </c>
    </row>
    <row r="200" spans="1:5" s="94" customFormat="1" x14ac:dyDescent="0.25">
      <c r="A200" s="89" t="s">
        <v>1402</v>
      </c>
      <c r="B200" s="89" t="s">
        <v>1403</v>
      </c>
      <c r="C200" s="87">
        <v>41.38</v>
      </c>
      <c r="D200" s="87">
        <v>41.38</v>
      </c>
      <c r="E200" s="86">
        <v>44105</v>
      </c>
    </row>
    <row r="201" spans="1:5" s="94" customFormat="1" x14ac:dyDescent="0.25">
      <c r="A201" s="89" t="s">
        <v>1404</v>
      </c>
      <c r="B201" s="89" t="s">
        <v>1405</v>
      </c>
      <c r="C201" s="87">
        <v>41.38</v>
      </c>
      <c r="D201" s="87">
        <v>41.38</v>
      </c>
      <c r="E201" s="86">
        <v>44105</v>
      </c>
    </row>
    <row r="202" spans="1:5" s="94" customFormat="1" x14ac:dyDescent="0.25">
      <c r="A202" s="89" t="s">
        <v>1406</v>
      </c>
      <c r="B202" s="89" t="s">
        <v>1407</v>
      </c>
      <c r="C202" s="87">
        <v>41.38</v>
      </c>
      <c r="D202" s="87">
        <v>41.38</v>
      </c>
      <c r="E202" s="86">
        <v>44105</v>
      </c>
    </row>
    <row r="203" spans="1:5" s="94" customFormat="1" x14ac:dyDescent="0.25">
      <c r="A203" s="89" t="s">
        <v>1408</v>
      </c>
      <c r="B203" s="89" t="s">
        <v>1409</v>
      </c>
      <c r="C203" s="87">
        <v>41.38</v>
      </c>
      <c r="D203" s="87">
        <v>41.38</v>
      </c>
      <c r="E203" s="86">
        <v>44105</v>
      </c>
    </row>
    <row r="204" spans="1:5" s="94" customFormat="1" x14ac:dyDescent="0.25">
      <c r="A204" s="89" t="s">
        <v>1410</v>
      </c>
      <c r="B204" s="89" t="s">
        <v>1411</v>
      </c>
      <c r="C204" s="87">
        <v>107.35</v>
      </c>
      <c r="D204" s="87">
        <v>107.35</v>
      </c>
      <c r="E204" s="86">
        <v>44105</v>
      </c>
    </row>
    <row r="205" spans="1:5" s="94" customFormat="1" x14ac:dyDescent="0.25">
      <c r="A205" s="89" t="s">
        <v>1412</v>
      </c>
      <c r="B205" s="89" t="s">
        <v>1413</v>
      </c>
      <c r="C205" s="87">
        <v>107.35</v>
      </c>
      <c r="D205" s="87">
        <v>107.35</v>
      </c>
      <c r="E205" s="86">
        <v>44105</v>
      </c>
    </row>
    <row r="206" spans="1:5" s="94" customFormat="1" x14ac:dyDescent="0.25">
      <c r="A206" s="89" t="s">
        <v>1414</v>
      </c>
      <c r="B206" s="89" t="s">
        <v>1415</v>
      </c>
      <c r="C206" s="87">
        <v>87.14</v>
      </c>
      <c r="D206" s="87">
        <v>87.14</v>
      </c>
      <c r="E206" s="86">
        <v>44105</v>
      </c>
    </row>
    <row r="207" spans="1:5" s="94" customFormat="1" x14ac:dyDescent="0.25">
      <c r="A207" s="89" t="s">
        <v>1416</v>
      </c>
      <c r="B207" s="89" t="s">
        <v>1417</v>
      </c>
      <c r="C207" s="87">
        <v>89.99</v>
      </c>
      <c r="D207" s="87">
        <v>89.99</v>
      </c>
      <c r="E207" s="86">
        <v>44105</v>
      </c>
    </row>
    <row r="208" spans="1:5" s="94" customFormat="1" x14ac:dyDescent="0.25">
      <c r="A208" s="89" t="s">
        <v>1418</v>
      </c>
      <c r="B208" s="89" t="s">
        <v>1419</v>
      </c>
      <c r="C208" s="87">
        <v>89.99</v>
      </c>
      <c r="D208" s="87">
        <v>89.99</v>
      </c>
      <c r="E208" s="86">
        <v>44105</v>
      </c>
    </row>
    <row r="209" spans="1:5" s="94" customFormat="1" x14ac:dyDescent="0.25">
      <c r="A209" s="89" t="s">
        <v>1420</v>
      </c>
      <c r="B209" s="89" t="s">
        <v>1421</v>
      </c>
      <c r="C209" s="87">
        <v>87.89</v>
      </c>
      <c r="D209" s="87">
        <v>87.89</v>
      </c>
      <c r="E209" s="86">
        <v>44105</v>
      </c>
    </row>
    <row r="210" spans="1:5" s="94" customFormat="1" x14ac:dyDescent="0.25">
      <c r="A210" s="89" t="s">
        <v>1422</v>
      </c>
      <c r="B210" s="89" t="s">
        <v>1423</v>
      </c>
      <c r="C210" s="87">
        <v>87.89</v>
      </c>
      <c r="D210" s="87">
        <v>87.89</v>
      </c>
      <c r="E210" s="86">
        <v>44105</v>
      </c>
    </row>
    <row r="211" spans="1:5" s="94" customFormat="1" x14ac:dyDescent="0.25">
      <c r="A211" s="89" t="s">
        <v>1424</v>
      </c>
      <c r="B211" s="89" t="s">
        <v>1425</v>
      </c>
      <c r="C211" s="87">
        <v>89.95</v>
      </c>
      <c r="D211" s="87">
        <v>89.95</v>
      </c>
      <c r="E211" s="86">
        <v>44105</v>
      </c>
    </row>
    <row r="212" spans="1:5" s="94" customFormat="1" x14ac:dyDescent="0.25">
      <c r="A212" s="89" t="s">
        <v>1426</v>
      </c>
      <c r="B212" s="89" t="s">
        <v>1427</v>
      </c>
      <c r="C212" s="87">
        <v>86.18</v>
      </c>
      <c r="D212" s="87">
        <v>86.18</v>
      </c>
      <c r="E212" s="86">
        <v>44105</v>
      </c>
    </row>
    <row r="213" spans="1:5" s="94" customFormat="1" x14ac:dyDescent="0.25">
      <c r="A213" s="89" t="s">
        <v>1428</v>
      </c>
      <c r="B213" s="89" t="s">
        <v>1429</v>
      </c>
      <c r="C213" s="87">
        <v>101.81</v>
      </c>
      <c r="D213" s="87">
        <v>101.81</v>
      </c>
      <c r="E213" s="86">
        <v>44105</v>
      </c>
    </row>
    <row r="214" spans="1:5" s="94" customFormat="1" x14ac:dyDescent="0.25">
      <c r="A214" s="89" t="s">
        <v>1430</v>
      </c>
      <c r="B214" s="89" t="s">
        <v>1431</v>
      </c>
      <c r="C214" s="87">
        <v>127.5</v>
      </c>
      <c r="D214" s="87">
        <v>127.5</v>
      </c>
      <c r="E214" s="86">
        <v>44105</v>
      </c>
    </row>
    <row r="215" spans="1:5" s="94" customFormat="1" x14ac:dyDescent="0.25">
      <c r="A215" s="89" t="s">
        <v>1432</v>
      </c>
      <c r="B215" s="89" t="s">
        <v>1433</v>
      </c>
      <c r="C215" s="87">
        <v>297.25</v>
      </c>
      <c r="D215" s="87">
        <v>297.25</v>
      </c>
      <c r="E215" s="86">
        <v>44105</v>
      </c>
    </row>
    <row r="216" spans="1:5" s="94" customFormat="1" x14ac:dyDescent="0.25">
      <c r="A216" s="89" t="s">
        <v>1434</v>
      </c>
      <c r="B216" s="89" t="s">
        <v>1435</v>
      </c>
      <c r="C216" s="87">
        <v>318.39</v>
      </c>
      <c r="D216" s="87">
        <v>318.39</v>
      </c>
      <c r="E216" s="86">
        <v>44105</v>
      </c>
    </row>
    <row r="217" spans="1:5" s="94" customFormat="1" x14ac:dyDescent="0.25">
      <c r="A217" s="89" t="s">
        <v>1436</v>
      </c>
      <c r="B217" s="89" t="s">
        <v>1437</v>
      </c>
      <c r="C217" s="87">
        <v>318.39</v>
      </c>
      <c r="D217" s="87">
        <v>318.39</v>
      </c>
      <c r="E217" s="86">
        <v>44105</v>
      </c>
    </row>
    <row r="218" spans="1:5" s="94" customFormat="1" x14ac:dyDescent="0.25">
      <c r="A218" s="89" t="s">
        <v>1438</v>
      </c>
      <c r="B218" s="89" t="s">
        <v>1439</v>
      </c>
      <c r="C218" s="87">
        <v>318.39</v>
      </c>
      <c r="D218" s="87">
        <v>318.39</v>
      </c>
      <c r="E218" s="86">
        <v>44105</v>
      </c>
    </row>
    <row r="219" spans="1:5" s="94" customFormat="1" x14ac:dyDescent="0.25">
      <c r="A219" s="89" t="s">
        <v>1440</v>
      </c>
      <c r="B219" s="89" t="s">
        <v>1441</v>
      </c>
      <c r="C219" s="87">
        <v>171.3</v>
      </c>
      <c r="D219" s="87">
        <v>171.3</v>
      </c>
      <c r="E219" s="86">
        <v>44105</v>
      </c>
    </row>
    <row r="220" spans="1:5" s="94" customFormat="1" x14ac:dyDescent="0.25">
      <c r="A220" s="89" t="s">
        <v>1442</v>
      </c>
      <c r="B220" s="89" t="s">
        <v>1443</v>
      </c>
      <c r="C220" s="87">
        <v>171.03</v>
      </c>
      <c r="D220" s="87">
        <v>171.03</v>
      </c>
      <c r="E220" s="86">
        <v>44105</v>
      </c>
    </row>
    <row r="221" spans="1:5" s="94" customFormat="1" x14ac:dyDescent="0.25">
      <c r="A221" s="89" t="s">
        <v>1444</v>
      </c>
      <c r="B221" s="89" t="s">
        <v>1445</v>
      </c>
      <c r="C221" s="87">
        <v>161.28</v>
      </c>
      <c r="D221" s="87">
        <v>161.28</v>
      </c>
      <c r="E221" s="86">
        <v>44105</v>
      </c>
    </row>
    <row r="222" spans="1:5" s="94" customFormat="1" x14ac:dyDescent="0.25">
      <c r="A222" s="89" t="s">
        <v>1446</v>
      </c>
      <c r="B222" s="89" t="s">
        <v>1447</v>
      </c>
      <c r="C222" s="87">
        <v>161.28</v>
      </c>
      <c r="D222" s="87">
        <v>161.28</v>
      </c>
      <c r="E222" s="86">
        <v>44105</v>
      </c>
    </row>
    <row r="223" spans="1:5" s="94" customFormat="1" x14ac:dyDescent="0.25">
      <c r="A223" s="89" t="s">
        <v>1448</v>
      </c>
      <c r="B223" s="89" t="s">
        <v>1449</v>
      </c>
      <c r="C223" s="87">
        <v>234.6</v>
      </c>
      <c r="D223" s="87">
        <v>234.6</v>
      </c>
      <c r="E223" s="86">
        <v>44105</v>
      </c>
    </row>
    <row r="224" spans="1:5" s="94" customFormat="1" x14ac:dyDescent="0.25">
      <c r="A224" s="89" t="s">
        <v>1450</v>
      </c>
      <c r="B224" s="89" t="s">
        <v>1451</v>
      </c>
      <c r="C224" s="87">
        <v>234.32</v>
      </c>
      <c r="D224" s="87">
        <v>234.32</v>
      </c>
      <c r="E224" s="86">
        <v>44105</v>
      </c>
    </row>
    <row r="225" spans="1:5" s="94" customFormat="1" x14ac:dyDescent="0.25">
      <c r="A225" s="89" t="s">
        <v>1452</v>
      </c>
      <c r="B225" s="89" t="s">
        <v>1453</v>
      </c>
      <c r="C225" s="87">
        <v>208.84</v>
      </c>
      <c r="D225" s="87">
        <v>208.84</v>
      </c>
      <c r="E225" s="86">
        <v>44105</v>
      </c>
    </row>
    <row r="226" spans="1:5" s="94" customFormat="1" x14ac:dyDescent="0.25">
      <c r="A226" s="89" t="s">
        <v>1454</v>
      </c>
      <c r="B226" s="89" t="s">
        <v>1455</v>
      </c>
      <c r="C226" s="87">
        <v>208.84</v>
      </c>
      <c r="D226" s="87">
        <v>208.84</v>
      </c>
      <c r="E226" s="86">
        <v>44105</v>
      </c>
    </row>
    <row r="227" spans="1:5" s="94" customFormat="1" x14ac:dyDescent="0.25">
      <c r="A227" s="89" t="s">
        <v>1456</v>
      </c>
      <c r="B227" s="89" t="s">
        <v>1457</v>
      </c>
      <c r="C227" s="87">
        <v>87.89</v>
      </c>
      <c r="D227" s="87">
        <v>87.89</v>
      </c>
      <c r="E227" s="86">
        <v>44562</v>
      </c>
    </row>
    <row r="228" spans="1:5" s="94" customFormat="1" x14ac:dyDescent="0.25">
      <c r="A228" s="89" t="s">
        <v>1458</v>
      </c>
      <c r="B228" s="89" t="s">
        <v>1459</v>
      </c>
      <c r="C228" s="87">
        <v>351.5</v>
      </c>
      <c r="D228" s="87">
        <v>351.5</v>
      </c>
      <c r="E228" s="86">
        <v>44105</v>
      </c>
    </row>
    <row r="229" spans="1:5" s="94" customFormat="1" x14ac:dyDescent="0.25">
      <c r="A229" s="89" t="s">
        <v>1460</v>
      </c>
      <c r="B229" s="89" t="s">
        <v>1461</v>
      </c>
      <c r="C229" s="87">
        <v>351.5</v>
      </c>
      <c r="D229" s="87">
        <v>351.5</v>
      </c>
      <c r="E229" s="86">
        <v>44105</v>
      </c>
    </row>
    <row r="230" spans="1:5" s="94" customFormat="1" x14ac:dyDescent="0.25">
      <c r="A230" s="89" t="s">
        <v>1462</v>
      </c>
      <c r="B230" s="89" t="s">
        <v>1463</v>
      </c>
      <c r="C230" s="87">
        <v>87.89</v>
      </c>
      <c r="D230" s="87">
        <v>87.89</v>
      </c>
      <c r="E230" s="86">
        <v>44105</v>
      </c>
    </row>
    <row r="231" spans="1:5" s="94" customFormat="1" x14ac:dyDescent="0.25">
      <c r="A231" s="89" t="s">
        <v>1464</v>
      </c>
      <c r="B231" s="89" t="s">
        <v>1465</v>
      </c>
      <c r="C231" s="87">
        <v>87.89</v>
      </c>
      <c r="D231" s="87">
        <v>87.89</v>
      </c>
      <c r="E231" s="86">
        <v>44105</v>
      </c>
    </row>
    <row r="232" spans="1:5" s="94" customFormat="1" x14ac:dyDescent="0.25">
      <c r="A232" s="89" t="s">
        <v>1466</v>
      </c>
      <c r="B232" s="89" t="s">
        <v>1467</v>
      </c>
      <c r="C232" s="88" t="s">
        <v>1039</v>
      </c>
      <c r="D232" s="87" t="s">
        <v>128</v>
      </c>
      <c r="E232" s="86">
        <v>43466</v>
      </c>
    </row>
    <row r="233" spans="1:5" s="94" customFormat="1" x14ac:dyDescent="0.25">
      <c r="A233" s="89" t="s">
        <v>1468</v>
      </c>
      <c r="B233" s="89" t="s">
        <v>1469</v>
      </c>
      <c r="C233" s="88" t="s">
        <v>1039</v>
      </c>
      <c r="D233" s="87" t="s">
        <v>128</v>
      </c>
      <c r="E233" s="86">
        <v>33604</v>
      </c>
    </row>
    <row r="234" spans="1:5" s="94" customFormat="1" x14ac:dyDescent="0.25">
      <c r="A234" s="89" t="s">
        <v>1470</v>
      </c>
      <c r="B234" s="89" t="s">
        <v>1471</v>
      </c>
      <c r="C234" s="88" t="s">
        <v>1039</v>
      </c>
      <c r="D234" s="87" t="s">
        <v>128</v>
      </c>
      <c r="E234" s="86">
        <v>38991</v>
      </c>
    </row>
    <row r="235" spans="1:5" s="94" customFormat="1" x14ac:dyDescent="0.25">
      <c r="A235" s="89" t="s">
        <v>1472</v>
      </c>
      <c r="B235" s="89" t="s">
        <v>1473</v>
      </c>
      <c r="C235" s="88" t="s">
        <v>1039</v>
      </c>
      <c r="D235" s="87" t="s">
        <v>128</v>
      </c>
      <c r="E235" s="86">
        <v>38991</v>
      </c>
    </row>
    <row r="236" spans="1:5" s="94" customFormat="1" x14ac:dyDescent="0.25">
      <c r="A236" s="89" t="s">
        <v>1474</v>
      </c>
      <c r="B236" s="89" t="s">
        <v>1475</v>
      </c>
      <c r="C236" s="88" t="s">
        <v>1039</v>
      </c>
      <c r="D236" s="87" t="s">
        <v>128</v>
      </c>
      <c r="E236" s="86">
        <v>33604</v>
      </c>
    </row>
    <row r="237" spans="1:5" s="94" customFormat="1" x14ac:dyDescent="0.25">
      <c r="A237" s="89" t="s">
        <v>1476</v>
      </c>
      <c r="B237" s="89" t="s">
        <v>1477</v>
      </c>
      <c r="C237" s="88" t="s">
        <v>1039</v>
      </c>
      <c r="D237" s="87" t="s">
        <v>128</v>
      </c>
      <c r="E237" s="86">
        <v>33604</v>
      </c>
    </row>
    <row r="238" spans="1:5" s="94" customFormat="1" x14ac:dyDescent="0.25">
      <c r="A238" s="89" t="s">
        <v>1478</v>
      </c>
      <c r="B238" s="89" t="s">
        <v>1479</v>
      </c>
      <c r="C238" s="88" t="s">
        <v>1039</v>
      </c>
      <c r="D238" s="87" t="s">
        <v>128</v>
      </c>
      <c r="E238" s="86">
        <v>33604</v>
      </c>
    </row>
    <row r="239" spans="1:5" s="94" customFormat="1" x14ac:dyDescent="0.25">
      <c r="A239" s="89" t="s">
        <v>1480</v>
      </c>
      <c r="B239" s="89" t="s">
        <v>1481</v>
      </c>
      <c r="C239" s="88" t="s">
        <v>1039</v>
      </c>
      <c r="D239" s="87" t="s">
        <v>128</v>
      </c>
      <c r="E239" s="86">
        <v>33604</v>
      </c>
    </row>
    <row r="240" spans="1:5" s="94" customFormat="1" x14ac:dyDescent="0.25">
      <c r="A240" s="89" t="s">
        <v>1482</v>
      </c>
      <c r="B240" s="89" t="s">
        <v>1483</v>
      </c>
      <c r="C240" s="88" t="s">
        <v>1039</v>
      </c>
      <c r="D240" s="87" t="s">
        <v>128</v>
      </c>
      <c r="E240" s="86">
        <v>33604</v>
      </c>
    </row>
    <row r="241" spans="1:5" s="94" customFormat="1" x14ac:dyDescent="0.25">
      <c r="A241" s="89" t="s">
        <v>1484</v>
      </c>
      <c r="B241" s="89" t="s">
        <v>1485</v>
      </c>
      <c r="C241" s="88" t="s">
        <v>1039</v>
      </c>
      <c r="D241" s="87" t="s">
        <v>128</v>
      </c>
      <c r="E241" s="86">
        <v>33604</v>
      </c>
    </row>
    <row r="242" spans="1:5" s="94" customFormat="1" x14ac:dyDescent="0.25">
      <c r="A242" s="89" t="s">
        <v>1486</v>
      </c>
      <c r="B242" s="89" t="s">
        <v>1487</v>
      </c>
      <c r="C242" s="88" t="s">
        <v>1039</v>
      </c>
      <c r="D242" s="87" t="s">
        <v>128</v>
      </c>
      <c r="E242" s="86">
        <v>33604</v>
      </c>
    </row>
    <row r="243" spans="1:5" s="94" customFormat="1" x14ac:dyDescent="0.25">
      <c r="A243" s="89" t="s">
        <v>1488</v>
      </c>
      <c r="B243" s="89" t="s">
        <v>1489</v>
      </c>
      <c r="C243" s="88" t="s">
        <v>1039</v>
      </c>
      <c r="D243" s="87" t="s">
        <v>128</v>
      </c>
      <c r="E243" s="86">
        <v>33604</v>
      </c>
    </row>
    <row r="244" spans="1:5" s="94" customFormat="1" x14ac:dyDescent="0.25">
      <c r="A244" s="89" t="s">
        <v>1490</v>
      </c>
      <c r="B244" s="89" t="s">
        <v>1491</v>
      </c>
      <c r="C244" s="88" t="s">
        <v>1039</v>
      </c>
      <c r="D244" s="87" t="s">
        <v>128</v>
      </c>
      <c r="E244" s="86">
        <v>33604</v>
      </c>
    </row>
    <row r="245" spans="1:5" s="94" customFormat="1" x14ac:dyDescent="0.25">
      <c r="A245" s="89" t="s">
        <v>1492</v>
      </c>
      <c r="B245" s="89" t="s">
        <v>1493</v>
      </c>
      <c r="C245" s="88" t="s">
        <v>1039</v>
      </c>
      <c r="D245" s="87" t="s">
        <v>128</v>
      </c>
      <c r="E245" s="86">
        <v>33604</v>
      </c>
    </row>
    <row r="246" spans="1:5" s="94" customFormat="1" x14ac:dyDescent="0.25">
      <c r="A246" s="89" t="s">
        <v>1494</v>
      </c>
      <c r="B246" s="89" t="s">
        <v>1495</v>
      </c>
      <c r="C246" s="88" t="s">
        <v>1039</v>
      </c>
      <c r="D246" s="87" t="s">
        <v>128</v>
      </c>
      <c r="E246" s="86">
        <v>33604</v>
      </c>
    </row>
    <row r="247" spans="1:5" s="94" customFormat="1" x14ac:dyDescent="0.25">
      <c r="A247" s="89" t="s">
        <v>1496</v>
      </c>
      <c r="B247" s="89" t="s">
        <v>1497</v>
      </c>
      <c r="C247" s="88" t="s">
        <v>1039</v>
      </c>
      <c r="D247" s="87" t="s">
        <v>128</v>
      </c>
      <c r="E247" s="86">
        <v>33604</v>
      </c>
    </row>
    <row r="248" spans="1:5" s="94" customFormat="1" x14ac:dyDescent="0.25">
      <c r="A248" s="89" t="s">
        <v>1498</v>
      </c>
      <c r="B248" s="89" t="s">
        <v>1499</v>
      </c>
      <c r="C248" s="88" t="s">
        <v>1039</v>
      </c>
      <c r="D248" s="87" t="s">
        <v>128</v>
      </c>
      <c r="E248" s="86">
        <v>33604</v>
      </c>
    </row>
    <row r="249" spans="1:5" s="94" customFormat="1" x14ac:dyDescent="0.25">
      <c r="A249" s="89" t="s">
        <v>1500</v>
      </c>
      <c r="B249" s="89" t="s">
        <v>1501</v>
      </c>
      <c r="C249" s="88" t="s">
        <v>1039</v>
      </c>
      <c r="D249" s="87" t="s">
        <v>128</v>
      </c>
      <c r="E249" s="86">
        <v>38991</v>
      </c>
    </row>
    <row r="250" spans="1:5" s="94" customFormat="1" x14ac:dyDescent="0.25">
      <c r="A250" s="89" t="s">
        <v>1502</v>
      </c>
      <c r="B250" s="89" t="s">
        <v>1503</v>
      </c>
      <c r="C250" s="88" t="s">
        <v>1039</v>
      </c>
      <c r="D250" s="87" t="s">
        <v>128</v>
      </c>
      <c r="E250" s="86">
        <v>38991</v>
      </c>
    </row>
    <row r="251" spans="1:5" s="94" customFormat="1" x14ac:dyDescent="0.25">
      <c r="A251" s="89" t="s">
        <v>1504</v>
      </c>
      <c r="B251" s="89" t="s">
        <v>1505</v>
      </c>
      <c r="C251" s="88" t="s">
        <v>1039</v>
      </c>
      <c r="D251" s="87" t="s">
        <v>128</v>
      </c>
      <c r="E251" s="86">
        <v>33604</v>
      </c>
    </row>
    <row r="252" spans="1:5" s="94" customFormat="1" x14ac:dyDescent="0.25">
      <c r="A252" s="89" t="s">
        <v>1506</v>
      </c>
      <c r="B252" s="89" t="s">
        <v>1507</v>
      </c>
      <c r="C252" s="88" t="s">
        <v>1039</v>
      </c>
      <c r="D252" s="87" t="s">
        <v>128</v>
      </c>
      <c r="E252" s="86">
        <v>38991</v>
      </c>
    </row>
    <row r="253" spans="1:5" s="94" customFormat="1" x14ac:dyDescent="0.25">
      <c r="A253" s="89" t="s">
        <v>1508</v>
      </c>
      <c r="B253" s="89" t="s">
        <v>1509</v>
      </c>
      <c r="C253" s="88" t="s">
        <v>1039</v>
      </c>
      <c r="D253" s="87" t="s">
        <v>128</v>
      </c>
      <c r="E253" s="86">
        <v>38991</v>
      </c>
    </row>
    <row r="254" spans="1:5" s="94" customFormat="1" x14ac:dyDescent="0.25">
      <c r="A254" s="89" t="s">
        <v>1510</v>
      </c>
      <c r="B254" s="89" t="s">
        <v>1511</v>
      </c>
      <c r="C254" s="88" t="s">
        <v>1039</v>
      </c>
      <c r="D254" s="87" t="s">
        <v>128</v>
      </c>
      <c r="E254" s="86">
        <v>33604</v>
      </c>
    </row>
    <row r="255" spans="1:5" s="94" customFormat="1" x14ac:dyDescent="0.25">
      <c r="A255" s="89" t="s">
        <v>1512</v>
      </c>
      <c r="B255" s="89" t="s">
        <v>1513</v>
      </c>
      <c r="C255" s="88" t="s">
        <v>1039</v>
      </c>
      <c r="D255" s="87" t="s">
        <v>128</v>
      </c>
      <c r="E255" s="86">
        <v>33604</v>
      </c>
    </row>
    <row r="256" spans="1:5" s="94" customFormat="1" x14ac:dyDescent="0.25">
      <c r="A256" s="89" t="s">
        <v>1514</v>
      </c>
      <c r="B256" s="89" t="s">
        <v>1515</v>
      </c>
      <c r="C256" s="88" t="s">
        <v>1039</v>
      </c>
      <c r="D256" s="87" t="s">
        <v>128</v>
      </c>
      <c r="E256" s="86">
        <v>33604</v>
      </c>
    </row>
    <row r="257" spans="1:5" s="94" customFormat="1" x14ac:dyDescent="0.25">
      <c r="A257" s="89" t="s">
        <v>1516</v>
      </c>
      <c r="B257" s="89" t="s">
        <v>1517</v>
      </c>
      <c r="C257" s="88" t="s">
        <v>1039</v>
      </c>
      <c r="D257" s="87" t="s">
        <v>128</v>
      </c>
      <c r="E257" s="86">
        <v>38991</v>
      </c>
    </row>
    <row r="258" spans="1:5" s="94" customFormat="1" x14ac:dyDescent="0.25">
      <c r="A258" s="89" t="s">
        <v>1518</v>
      </c>
      <c r="B258" s="89" t="s">
        <v>1519</v>
      </c>
      <c r="C258" s="88" t="s">
        <v>1039</v>
      </c>
      <c r="D258" s="87" t="s">
        <v>128</v>
      </c>
      <c r="E258" s="86">
        <v>38991</v>
      </c>
    </row>
    <row r="259" spans="1:5" s="94" customFormat="1" x14ac:dyDescent="0.25">
      <c r="A259" s="89" t="s">
        <v>1520</v>
      </c>
      <c r="B259" s="89" t="s">
        <v>1521</v>
      </c>
      <c r="C259" s="88" t="s">
        <v>1039</v>
      </c>
      <c r="D259" s="87" t="s">
        <v>128</v>
      </c>
      <c r="E259" s="86">
        <v>33604</v>
      </c>
    </row>
    <row r="260" spans="1:5" s="94" customFormat="1" x14ac:dyDescent="0.25">
      <c r="A260" s="89" t="s">
        <v>518</v>
      </c>
      <c r="B260" s="89" t="s">
        <v>519</v>
      </c>
      <c r="C260" s="88" t="s">
        <v>1039</v>
      </c>
      <c r="D260" s="87" t="s">
        <v>128</v>
      </c>
      <c r="E260" s="86">
        <v>38991</v>
      </c>
    </row>
    <row r="261" spans="1:5" s="94" customFormat="1" x14ac:dyDescent="0.25">
      <c r="A261" s="89" t="s">
        <v>520</v>
      </c>
      <c r="B261" s="89" t="s">
        <v>521</v>
      </c>
      <c r="C261" s="88" t="s">
        <v>1039</v>
      </c>
      <c r="D261" s="87" t="s">
        <v>128</v>
      </c>
      <c r="E261" s="86">
        <v>38991</v>
      </c>
    </row>
    <row r="262" spans="1:5" s="94" customFormat="1" x14ac:dyDescent="0.25">
      <c r="A262" s="89" t="s">
        <v>522</v>
      </c>
      <c r="B262" s="89" t="s">
        <v>523</v>
      </c>
      <c r="C262" s="88" t="s">
        <v>1039</v>
      </c>
      <c r="D262" s="87" t="s">
        <v>128</v>
      </c>
      <c r="E262" s="86">
        <v>33604</v>
      </c>
    </row>
    <row r="263" spans="1:5" s="94" customFormat="1" x14ac:dyDescent="0.25">
      <c r="A263" s="89" t="s">
        <v>524</v>
      </c>
      <c r="B263" s="89" t="s">
        <v>525</v>
      </c>
      <c r="C263" s="88" t="s">
        <v>1039</v>
      </c>
      <c r="D263" s="87" t="s">
        <v>128</v>
      </c>
      <c r="E263" s="86">
        <v>33604</v>
      </c>
    </row>
    <row r="264" spans="1:5" s="94" customFormat="1" x14ac:dyDescent="0.25">
      <c r="A264" s="89" t="s">
        <v>1522</v>
      </c>
      <c r="B264" s="89" t="s">
        <v>1523</v>
      </c>
      <c r="C264" s="88" t="s">
        <v>1039</v>
      </c>
      <c r="D264" s="87" t="s">
        <v>128</v>
      </c>
      <c r="E264" s="86">
        <v>33604</v>
      </c>
    </row>
    <row r="265" spans="1:5" s="94" customFormat="1" x14ac:dyDescent="0.25">
      <c r="A265" s="89" t="s">
        <v>1524</v>
      </c>
      <c r="B265" s="89" t="s">
        <v>1525</v>
      </c>
      <c r="C265" s="88" t="s">
        <v>1039</v>
      </c>
      <c r="D265" s="87" t="s">
        <v>128</v>
      </c>
      <c r="E265" s="86">
        <v>33604</v>
      </c>
    </row>
    <row r="266" spans="1:5" s="94" customFormat="1" x14ac:dyDescent="0.25">
      <c r="A266" s="89" t="s">
        <v>1526</v>
      </c>
      <c r="B266" s="89" t="s">
        <v>1527</v>
      </c>
      <c r="C266" s="88" t="s">
        <v>1039</v>
      </c>
      <c r="D266" s="87" t="s">
        <v>128</v>
      </c>
      <c r="E266" s="86">
        <v>38991</v>
      </c>
    </row>
    <row r="267" spans="1:5" s="94" customFormat="1" x14ac:dyDescent="0.25">
      <c r="A267" s="89" t="s">
        <v>1528</v>
      </c>
      <c r="B267" s="89" t="s">
        <v>1529</v>
      </c>
      <c r="C267" s="88" t="s">
        <v>1039</v>
      </c>
      <c r="D267" s="87" t="s">
        <v>128</v>
      </c>
      <c r="E267" s="86">
        <v>33604</v>
      </c>
    </row>
    <row r="268" spans="1:5" s="94" customFormat="1" x14ac:dyDescent="0.25">
      <c r="A268" s="89" t="s">
        <v>1530</v>
      </c>
      <c r="B268" s="89" t="s">
        <v>1531</v>
      </c>
      <c r="C268" s="88" t="s">
        <v>1039</v>
      </c>
      <c r="D268" s="87" t="s">
        <v>128</v>
      </c>
      <c r="E268" s="86">
        <v>33604</v>
      </c>
    </row>
    <row r="269" spans="1:5" s="94" customFormat="1" x14ac:dyDescent="0.25">
      <c r="A269" s="89" t="s">
        <v>1532</v>
      </c>
      <c r="B269" s="89" t="s">
        <v>1533</v>
      </c>
      <c r="C269" s="88" t="s">
        <v>1039</v>
      </c>
      <c r="D269" s="87" t="s">
        <v>128</v>
      </c>
      <c r="E269" s="86">
        <v>33604</v>
      </c>
    </row>
    <row r="270" spans="1:5" s="94" customFormat="1" x14ac:dyDescent="0.25">
      <c r="A270" s="89" t="s">
        <v>1534</v>
      </c>
      <c r="B270" s="89" t="s">
        <v>1535</v>
      </c>
      <c r="C270" s="88" t="s">
        <v>1039</v>
      </c>
      <c r="D270" s="87" t="s">
        <v>128</v>
      </c>
      <c r="E270" s="86">
        <v>33604</v>
      </c>
    </row>
    <row r="271" spans="1:5" s="94" customFormat="1" x14ac:dyDescent="0.25">
      <c r="A271" s="89" t="s">
        <v>1536</v>
      </c>
      <c r="B271" s="89" t="s">
        <v>1537</v>
      </c>
      <c r="C271" s="87">
        <v>171.5</v>
      </c>
      <c r="D271" s="87">
        <v>171.5</v>
      </c>
      <c r="E271" s="86">
        <v>44105</v>
      </c>
    </row>
    <row r="272" spans="1:5" s="94" customFormat="1" x14ac:dyDescent="0.25">
      <c r="A272" s="89" t="s">
        <v>1538</v>
      </c>
      <c r="B272" s="89" t="s">
        <v>1539</v>
      </c>
      <c r="C272" s="87">
        <v>41.38</v>
      </c>
      <c r="D272" s="87">
        <v>41.38</v>
      </c>
      <c r="E272" s="86">
        <v>44105</v>
      </c>
    </row>
    <row r="273" spans="1:5" s="94" customFormat="1" x14ac:dyDescent="0.25">
      <c r="A273" s="89" t="s">
        <v>540</v>
      </c>
      <c r="B273" s="89" t="s">
        <v>541</v>
      </c>
      <c r="C273" s="88" t="s">
        <v>1039</v>
      </c>
      <c r="D273" s="87" t="s">
        <v>128</v>
      </c>
      <c r="E273" s="86">
        <v>33604</v>
      </c>
    </row>
    <row r="274" spans="1:5" s="94" customFormat="1" x14ac:dyDescent="0.25">
      <c r="A274" s="89" t="s">
        <v>1540</v>
      </c>
      <c r="B274" s="89" t="s">
        <v>1541</v>
      </c>
      <c r="C274" s="87">
        <v>77.72</v>
      </c>
      <c r="D274" s="87">
        <v>77.72</v>
      </c>
      <c r="E274" s="86">
        <v>44105</v>
      </c>
    </row>
    <row r="275" spans="1:5" s="94" customFormat="1" x14ac:dyDescent="0.25">
      <c r="A275" s="89" t="s">
        <v>1542</v>
      </c>
      <c r="B275" s="89" t="s">
        <v>1543</v>
      </c>
      <c r="C275" s="87" t="s">
        <v>128</v>
      </c>
      <c r="D275" s="87" t="s">
        <v>128</v>
      </c>
      <c r="E275" s="86">
        <v>45292</v>
      </c>
    </row>
    <row r="276" spans="1:5" s="94" customFormat="1" x14ac:dyDescent="0.25">
      <c r="A276" s="89" t="s">
        <v>1544</v>
      </c>
      <c r="B276" s="89" t="s">
        <v>1545</v>
      </c>
      <c r="C276" s="93">
        <v>87.59</v>
      </c>
      <c r="D276" s="87">
        <v>87.59</v>
      </c>
      <c r="E276" s="86">
        <v>44927</v>
      </c>
    </row>
    <row r="277" spans="1:5" s="94" customFormat="1" ht="25.5" x14ac:dyDescent="0.25">
      <c r="A277" s="89" t="s">
        <v>1546</v>
      </c>
      <c r="B277" s="95" t="s">
        <v>1547</v>
      </c>
      <c r="C277" s="93">
        <v>84.08</v>
      </c>
      <c r="D277" s="87">
        <v>84.08</v>
      </c>
      <c r="E277" s="86">
        <v>44927</v>
      </c>
    </row>
    <row r="278" spans="1:5" s="94" customFormat="1" x14ac:dyDescent="0.25">
      <c r="A278" s="89" t="s">
        <v>684</v>
      </c>
      <c r="B278" s="89" t="s">
        <v>685</v>
      </c>
      <c r="C278" s="88" t="s">
        <v>1039</v>
      </c>
      <c r="D278" s="87" t="s">
        <v>128</v>
      </c>
      <c r="E278" s="86">
        <v>33604</v>
      </c>
    </row>
    <row r="279" spans="1:5" s="94" customFormat="1" x14ac:dyDescent="0.25">
      <c r="A279" s="89" t="s">
        <v>1548</v>
      </c>
      <c r="B279" s="89" t="s">
        <v>1549</v>
      </c>
      <c r="C279" s="87">
        <v>60.19</v>
      </c>
      <c r="D279" s="87">
        <v>60.19</v>
      </c>
      <c r="E279" s="86">
        <v>44105</v>
      </c>
    </row>
    <row r="280" spans="1:5" s="94" customFormat="1" x14ac:dyDescent="0.25">
      <c r="A280" s="89" t="s">
        <v>1550</v>
      </c>
      <c r="B280" s="89" t="s">
        <v>1551</v>
      </c>
      <c r="C280" s="87">
        <v>87.59</v>
      </c>
      <c r="D280" s="87">
        <v>96.349000000000018</v>
      </c>
      <c r="E280" s="86">
        <v>44105</v>
      </c>
    </row>
    <row r="281" spans="1:5" s="94" customFormat="1" x14ac:dyDescent="0.25">
      <c r="A281" s="89" t="s">
        <v>1552</v>
      </c>
      <c r="B281" s="89" t="s">
        <v>1553</v>
      </c>
      <c r="C281" s="87">
        <v>133.09</v>
      </c>
      <c r="D281" s="87">
        <v>133.09</v>
      </c>
      <c r="E281" s="86">
        <v>44105</v>
      </c>
    </row>
    <row r="282" spans="1:5" s="94" customFormat="1" x14ac:dyDescent="0.25">
      <c r="A282" s="89" t="s">
        <v>1554</v>
      </c>
      <c r="B282" s="89" t="s">
        <v>1555</v>
      </c>
      <c r="C282" s="87">
        <v>157.55000000000001</v>
      </c>
      <c r="D282" s="87">
        <v>157.55000000000001</v>
      </c>
      <c r="E282" s="86">
        <v>44105</v>
      </c>
    </row>
    <row r="283" spans="1:5" s="94" customFormat="1" x14ac:dyDescent="0.25">
      <c r="A283" s="89" t="s">
        <v>1556</v>
      </c>
      <c r="B283" s="89" t="s">
        <v>1557</v>
      </c>
      <c r="C283" s="87">
        <v>199.33</v>
      </c>
      <c r="D283" s="87">
        <v>199.33</v>
      </c>
      <c r="E283" s="86">
        <v>44105</v>
      </c>
    </row>
    <row r="284" spans="1:5" s="94" customFormat="1" x14ac:dyDescent="0.25">
      <c r="A284" s="89" t="s">
        <v>1558</v>
      </c>
      <c r="B284" s="89" t="s">
        <v>1559</v>
      </c>
      <c r="C284" s="87">
        <v>233.39</v>
      </c>
      <c r="D284" s="87">
        <v>233.39</v>
      </c>
      <c r="E284" s="86">
        <v>44105</v>
      </c>
    </row>
    <row r="285" spans="1:5" s="94" customFormat="1" x14ac:dyDescent="0.25">
      <c r="A285" s="89" t="s">
        <v>1560</v>
      </c>
      <c r="B285" s="89" t="s">
        <v>1561</v>
      </c>
      <c r="C285" s="87">
        <v>299.88</v>
      </c>
      <c r="D285" s="87">
        <v>299.88</v>
      </c>
      <c r="E285" s="86">
        <v>44105</v>
      </c>
    </row>
    <row r="286" spans="1:5" s="94" customFormat="1" x14ac:dyDescent="0.25">
      <c r="A286" s="89" t="s">
        <v>1562</v>
      </c>
      <c r="B286" s="89" t="s">
        <v>1563</v>
      </c>
      <c r="C286" s="87">
        <v>136.44</v>
      </c>
      <c r="D286" s="87">
        <v>136.44</v>
      </c>
      <c r="E286" s="86">
        <v>44105</v>
      </c>
    </row>
    <row r="287" spans="1:5" s="94" customFormat="1" x14ac:dyDescent="0.25">
      <c r="A287" s="89" t="s">
        <v>1564</v>
      </c>
      <c r="B287" s="89" t="s">
        <v>1565</v>
      </c>
      <c r="C287" s="87">
        <v>156.02000000000001</v>
      </c>
      <c r="D287" s="87">
        <v>156.02000000000001</v>
      </c>
      <c r="E287" s="86">
        <v>44105</v>
      </c>
    </row>
    <row r="288" spans="1:5" s="94" customFormat="1" x14ac:dyDescent="0.25">
      <c r="A288" s="89" t="s">
        <v>1566</v>
      </c>
      <c r="B288" s="89" t="s">
        <v>1567</v>
      </c>
      <c r="C288" s="87">
        <v>310.2</v>
      </c>
      <c r="D288" s="87">
        <v>310.2</v>
      </c>
      <c r="E288" s="86">
        <v>44105</v>
      </c>
    </row>
    <row r="289" spans="1:5" s="94" customFormat="1" x14ac:dyDescent="0.25">
      <c r="A289" s="89" t="s">
        <v>1568</v>
      </c>
      <c r="B289" s="89" t="s">
        <v>1569</v>
      </c>
      <c r="C289" s="87">
        <v>310.2</v>
      </c>
      <c r="D289" s="87">
        <v>310.2</v>
      </c>
      <c r="E289" s="86">
        <v>44105</v>
      </c>
    </row>
    <row r="290" spans="1:5" s="94" customFormat="1" x14ac:dyDescent="0.25">
      <c r="A290" s="89" t="s">
        <v>1570</v>
      </c>
      <c r="B290" s="89" t="s">
        <v>1571</v>
      </c>
      <c r="C290" s="87">
        <v>314.12</v>
      </c>
      <c r="D290" s="87">
        <v>314.12</v>
      </c>
      <c r="E290" s="86">
        <v>44105</v>
      </c>
    </row>
    <row r="291" spans="1:5" s="94" customFormat="1" x14ac:dyDescent="0.25">
      <c r="A291" s="89" t="s">
        <v>1572</v>
      </c>
      <c r="B291" s="89" t="s">
        <v>1573</v>
      </c>
      <c r="C291" s="87">
        <v>223.34</v>
      </c>
      <c r="D291" s="87">
        <v>223.34</v>
      </c>
      <c r="E291" s="86">
        <v>44105</v>
      </c>
    </row>
    <row r="292" spans="1:5" s="94" customFormat="1" x14ac:dyDescent="0.25">
      <c r="A292" s="89" t="s">
        <v>1574</v>
      </c>
      <c r="B292" s="89" t="s">
        <v>1575</v>
      </c>
      <c r="C292" s="87">
        <v>140.84</v>
      </c>
      <c r="D292" s="87">
        <v>140.84</v>
      </c>
      <c r="E292" s="86">
        <v>44105</v>
      </c>
    </row>
    <row r="293" spans="1:5" s="94" customFormat="1" x14ac:dyDescent="0.25">
      <c r="A293" s="89" t="s">
        <v>1576</v>
      </c>
      <c r="B293" s="89" t="s">
        <v>1577</v>
      </c>
      <c r="C293" s="87">
        <v>54.78</v>
      </c>
      <c r="D293" s="87">
        <v>54.78</v>
      </c>
      <c r="E293" s="86">
        <v>44105</v>
      </c>
    </row>
    <row r="294" spans="1:5" s="94" customFormat="1" x14ac:dyDescent="0.25">
      <c r="A294" s="89" t="s">
        <v>1578</v>
      </c>
      <c r="B294" s="89" t="s">
        <v>1579</v>
      </c>
      <c r="C294" s="87">
        <v>739.89</v>
      </c>
      <c r="D294" s="87">
        <v>739.89</v>
      </c>
      <c r="E294" s="86">
        <v>45292</v>
      </c>
    </row>
    <row r="295" spans="1:5" s="94" customFormat="1" x14ac:dyDescent="0.25">
      <c r="A295" s="89" t="s">
        <v>1580</v>
      </c>
      <c r="B295" s="89" t="s">
        <v>1581</v>
      </c>
      <c r="C295" s="87">
        <v>158.19</v>
      </c>
      <c r="D295" s="87">
        <v>158.19</v>
      </c>
      <c r="E295" s="86">
        <v>44105</v>
      </c>
    </row>
    <row r="296" spans="1:5" s="94" customFormat="1" x14ac:dyDescent="0.25">
      <c r="A296" s="89" t="s">
        <v>1582</v>
      </c>
      <c r="B296" s="89" t="s">
        <v>1583</v>
      </c>
      <c r="C296" s="87">
        <v>155.79</v>
      </c>
      <c r="D296" s="87">
        <v>155.79</v>
      </c>
      <c r="E296" s="86">
        <v>44105</v>
      </c>
    </row>
    <row r="297" spans="1:5" s="94" customFormat="1" x14ac:dyDescent="0.25">
      <c r="A297" s="89" t="s">
        <v>1584</v>
      </c>
      <c r="B297" s="89" t="s">
        <v>1585</v>
      </c>
      <c r="C297" s="88" t="s">
        <v>1039</v>
      </c>
      <c r="D297" s="87" t="s">
        <v>128</v>
      </c>
      <c r="E297" s="86">
        <v>39083</v>
      </c>
    </row>
    <row r="298" spans="1:5" s="94" customFormat="1" x14ac:dyDescent="0.25">
      <c r="A298" s="89" t="s">
        <v>1586</v>
      </c>
      <c r="B298" s="89" t="s">
        <v>1587</v>
      </c>
      <c r="C298" s="88" t="s">
        <v>1039</v>
      </c>
      <c r="D298" s="87" t="s">
        <v>128</v>
      </c>
      <c r="E298" s="86">
        <v>39083</v>
      </c>
    </row>
    <row r="299" spans="1:5" s="94" customFormat="1" x14ac:dyDescent="0.25">
      <c r="A299" s="89" t="s">
        <v>1588</v>
      </c>
      <c r="B299" s="89" t="s">
        <v>1589</v>
      </c>
      <c r="C299" s="88" t="s">
        <v>1039</v>
      </c>
      <c r="D299" s="87" t="s">
        <v>128</v>
      </c>
      <c r="E299" s="86">
        <v>39083</v>
      </c>
    </row>
    <row r="300" spans="1:5" s="94" customFormat="1" x14ac:dyDescent="0.25">
      <c r="A300" s="89" t="s">
        <v>1590</v>
      </c>
      <c r="B300" s="89" t="s">
        <v>1591</v>
      </c>
      <c r="C300" s="88" t="s">
        <v>1039</v>
      </c>
      <c r="D300" s="87" t="s">
        <v>128</v>
      </c>
      <c r="E300" s="86">
        <v>43101</v>
      </c>
    </row>
    <row r="301" spans="1:5" s="94" customFormat="1" x14ac:dyDescent="0.25">
      <c r="A301" s="89" t="s">
        <v>1592</v>
      </c>
      <c r="B301" s="89" t="s">
        <v>1593</v>
      </c>
      <c r="C301" s="88" t="s">
        <v>1039</v>
      </c>
      <c r="D301" s="87" t="s">
        <v>128</v>
      </c>
      <c r="E301" s="86">
        <v>43101</v>
      </c>
    </row>
    <row r="302" spans="1:5" s="94" customFormat="1" x14ac:dyDescent="0.25">
      <c r="A302" s="89" t="s">
        <v>1594</v>
      </c>
      <c r="B302" s="89" t="s">
        <v>1595</v>
      </c>
      <c r="C302" s="88" t="s">
        <v>1039</v>
      </c>
      <c r="D302" s="87" t="s">
        <v>128</v>
      </c>
      <c r="E302" s="86">
        <v>44562</v>
      </c>
    </row>
    <row r="303" spans="1:5" s="94" customFormat="1" x14ac:dyDescent="0.25">
      <c r="A303" s="89" t="s">
        <v>1596</v>
      </c>
      <c r="B303" s="89" t="s">
        <v>1597</v>
      </c>
      <c r="C303" s="88" t="s">
        <v>1039</v>
      </c>
      <c r="D303" s="87" t="s">
        <v>128</v>
      </c>
      <c r="E303" s="86">
        <v>44562</v>
      </c>
    </row>
    <row r="304" spans="1:5" s="94" customFormat="1" x14ac:dyDescent="0.25">
      <c r="A304" s="89" t="s">
        <v>1598</v>
      </c>
      <c r="B304" s="89" t="s">
        <v>1599</v>
      </c>
      <c r="C304" s="88" t="s">
        <v>1039</v>
      </c>
      <c r="D304" s="87" t="s">
        <v>128</v>
      </c>
      <c r="E304" s="86">
        <v>44562</v>
      </c>
    </row>
    <row r="305" spans="1:5" s="94" customFormat="1" x14ac:dyDescent="0.25">
      <c r="A305" s="89" t="s">
        <v>1600</v>
      </c>
      <c r="B305" s="89" t="s">
        <v>1601</v>
      </c>
      <c r="C305" s="87">
        <v>150.53</v>
      </c>
      <c r="D305" s="87">
        <v>150.53</v>
      </c>
      <c r="E305" s="86">
        <v>44105</v>
      </c>
    </row>
    <row r="306" spans="1:5" s="94" customFormat="1" x14ac:dyDescent="0.25">
      <c r="A306" s="89" t="s">
        <v>1602</v>
      </c>
      <c r="B306" s="89" t="s">
        <v>1603</v>
      </c>
      <c r="C306" s="87">
        <v>99.29</v>
      </c>
      <c r="D306" s="87">
        <v>99.29</v>
      </c>
      <c r="E306" s="86">
        <v>44105</v>
      </c>
    </row>
    <row r="307" spans="1:5" s="94" customFormat="1" x14ac:dyDescent="0.25">
      <c r="A307" s="89" t="s">
        <v>1604</v>
      </c>
      <c r="B307" s="89" t="s">
        <v>1605</v>
      </c>
      <c r="C307" s="87">
        <v>205.29</v>
      </c>
      <c r="D307" s="87">
        <v>205.29</v>
      </c>
      <c r="E307" s="86">
        <v>44105</v>
      </c>
    </row>
    <row r="308" spans="1:5" s="94" customFormat="1" x14ac:dyDescent="0.25">
      <c r="A308" s="89" t="s">
        <v>1606</v>
      </c>
      <c r="B308" s="89" t="s">
        <v>1607</v>
      </c>
      <c r="C308" s="87">
        <v>137.51</v>
      </c>
      <c r="D308" s="87">
        <v>137.51</v>
      </c>
      <c r="E308" s="86">
        <v>44105</v>
      </c>
    </row>
    <row r="309" spans="1:5" s="94" customFormat="1" x14ac:dyDescent="0.25">
      <c r="A309" s="89" t="s">
        <v>1608</v>
      </c>
      <c r="B309" s="89" t="s">
        <v>1609</v>
      </c>
      <c r="C309" s="87">
        <v>220.7</v>
      </c>
      <c r="D309" s="87">
        <v>220.7</v>
      </c>
      <c r="E309" s="86">
        <v>44105</v>
      </c>
    </row>
    <row r="310" spans="1:5" s="94" customFormat="1" x14ac:dyDescent="0.25">
      <c r="A310" s="89" t="s">
        <v>1610</v>
      </c>
      <c r="B310" s="89" t="s">
        <v>1611</v>
      </c>
      <c r="C310" s="87">
        <v>242.93</v>
      </c>
      <c r="D310" s="87">
        <v>242.93</v>
      </c>
      <c r="E310" s="86">
        <v>44105</v>
      </c>
    </row>
    <row r="311" spans="1:5" s="94" customFormat="1" x14ac:dyDescent="0.25">
      <c r="A311" s="89" t="s">
        <v>1612</v>
      </c>
      <c r="B311" s="89" t="s">
        <v>1613</v>
      </c>
      <c r="C311" s="87">
        <v>284.3</v>
      </c>
      <c r="D311" s="87">
        <v>284.3</v>
      </c>
      <c r="E311" s="86">
        <v>44105</v>
      </c>
    </row>
    <row r="312" spans="1:5" s="94" customFormat="1" x14ac:dyDescent="0.25">
      <c r="A312" s="89" t="s">
        <v>1614</v>
      </c>
      <c r="B312" s="89" t="s">
        <v>1615</v>
      </c>
      <c r="C312" s="87">
        <v>217.15</v>
      </c>
      <c r="D312" s="87">
        <v>217.15</v>
      </c>
      <c r="E312" s="86">
        <v>44105</v>
      </c>
    </row>
    <row r="313" spans="1:5" s="94" customFormat="1" x14ac:dyDescent="0.25">
      <c r="A313" s="89" t="s">
        <v>1616</v>
      </c>
      <c r="B313" s="89" t="s">
        <v>1617</v>
      </c>
      <c r="C313" s="87">
        <v>320.55</v>
      </c>
      <c r="D313" s="87">
        <v>320.55</v>
      </c>
      <c r="E313" s="86">
        <v>44105</v>
      </c>
    </row>
    <row r="314" spans="1:5" s="94" customFormat="1" x14ac:dyDescent="0.25">
      <c r="A314" s="89" t="s">
        <v>1618</v>
      </c>
      <c r="B314" s="89" t="s">
        <v>1619</v>
      </c>
      <c r="C314" s="87">
        <v>336.03</v>
      </c>
      <c r="D314" s="87">
        <v>336.03</v>
      </c>
      <c r="E314" s="86">
        <v>44105</v>
      </c>
    </row>
    <row r="315" spans="1:5" s="94" customFormat="1" x14ac:dyDescent="0.25">
      <c r="A315" s="89" t="s">
        <v>1620</v>
      </c>
      <c r="B315" s="89" t="s">
        <v>1621</v>
      </c>
      <c r="C315" s="87">
        <v>230.83</v>
      </c>
      <c r="D315" s="87">
        <v>230.83</v>
      </c>
      <c r="E315" s="86">
        <v>44105</v>
      </c>
    </row>
    <row r="316" spans="1:5" s="94" customFormat="1" x14ac:dyDescent="0.25">
      <c r="A316" s="89" t="s">
        <v>1622</v>
      </c>
      <c r="B316" s="89" t="s">
        <v>1623</v>
      </c>
      <c r="C316" s="87">
        <v>315.35000000000002</v>
      </c>
      <c r="D316" s="87">
        <v>315.35000000000002</v>
      </c>
      <c r="E316" s="86">
        <v>44105</v>
      </c>
    </row>
    <row r="317" spans="1:5" s="94" customFormat="1" x14ac:dyDescent="0.25">
      <c r="A317" s="89" t="s">
        <v>1624</v>
      </c>
      <c r="B317" s="89" t="s">
        <v>1625</v>
      </c>
      <c r="C317" s="87">
        <v>185.44</v>
      </c>
      <c r="D317" s="87">
        <v>185.44</v>
      </c>
      <c r="E317" s="86">
        <v>44105</v>
      </c>
    </row>
    <row r="318" spans="1:5" s="94" customFormat="1" x14ac:dyDescent="0.25">
      <c r="A318" s="89" t="s">
        <v>1626</v>
      </c>
      <c r="B318" s="89" t="s">
        <v>1627</v>
      </c>
      <c r="C318" s="87">
        <v>201.57</v>
      </c>
      <c r="D318" s="87">
        <v>201.57</v>
      </c>
      <c r="E318" s="86">
        <v>44105</v>
      </c>
    </row>
    <row r="319" spans="1:5" s="94" customFormat="1" x14ac:dyDescent="0.25">
      <c r="A319" s="89" t="s">
        <v>1628</v>
      </c>
      <c r="B319" s="89" t="s">
        <v>1629</v>
      </c>
      <c r="C319" s="87">
        <v>114.77</v>
      </c>
      <c r="D319" s="87">
        <v>114.77</v>
      </c>
      <c r="E319" s="86">
        <v>44105</v>
      </c>
    </row>
    <row r="320" spans="1:5" s="94" customFormat="1" x14ac:dyDescent="0.25">
      <c r="A320" s="89" t="s">
        <v>1630</v>
      </c>
      <c r="B320" s="89" t="s">
        <v>1631</v>
      </c>
      <c r="C320" s="87">
        <v>151.9</v>
      </c>
      <c r="D320" s="87">
        <v>151.9</v>
      </c>
      <c r="E320" s="86">
        <v>44105</v>
      </c>
    </row>
    <row r="321" spans="1:5" s="94" customFormat="1" x14ac:dyDescent="0.25">
      <c r="A321" s="89" t="s">
        <v>1632</v>
      </c>
      <c r="B321" s="89" t="s">
        <v>1633</v>
      </c>
      <c r="C321" s="87">
        <v>73.510000000000005</v>
      </c>
      <c r="D321" s="87">
        <v>73.510000000000005</v>
      </c>
      <c r="E321" s="86">
        <v>44105</v>
      </c>
    </row>
    <row r="322" spans="1:5" s="94" customFormat="1" x14ac:dyDescent="0.25">
      <c r="A322" s="89" t="s">
        <v>1634</v>
      </c>
      <c r="B322" s="89" t="s">
        <v>1635</v>
      </c>
      <c r="C322" s="87">
        <v>245</v>
      </c>
      <c r="D322" s="87">
        <v>245</v>
      </c>
      <c r="E322" s="86">
        <v>44105</v>
      </c>
    </row>
    <row r="323" spans="1:5" s="94" customFormat="1" x14ac:dyDescent="0.25">
      <c r="A323" s="89" t="s">
        <v>1636</v>
      </c>
      <c r="B323" s="89" t="s">
        <v>1637</v>
      </c>
      <c r="C323" s="87">
        <v>343</v>
      </c>
      <c r="D323" s="87">
        <v>343</v>
      </c>
      <c r="E323" s="86">
        <v>44105</v>
      </c>
    </row>
    <row r="324" spans="1:5" s="94" customFormat="1" x14ac:dyDescent="0.25">
      <c r="A324" s="89" t="s">
        <v>1638</v>
      </c>
      <c r="B324" s="89" t="s">
        <v>1639</v>
      </c>
      <c r="C324" s="87">
        <v>538.99</v>
      </c>
      <c r="D324" s="87">
        <v>538.99</v>
      </c>
      <c r="E324" s="86">
        <v>44105</v>
      </c>
    </row>
    <row r="325" spans="1:5" s="94" customFormat="1" x14ac:dyDescent="0.25">
      <c r="A325" s="89" t="s">
        <v>1640</v>
      </c>
      <c r="B325" s="89" t="s">
        <v>1641</v>
      </c>
      <c r="C325" s="87">
        <v>279.29000000000002</v>
      </c>
      <c r="D325" s="87">
        <v>279.29000000000002</v>
      </c>
      <c r="E325" s="86">
        <v>44105</v>
      </c>
    </row>
    <row r="326" spans="1:5" s="94" customFormat="1" x14ac:dyDescent="0.25">
      <c r="A326" s="89" t="s">
        <v>1642</v>
      </c>
      <c r="B326" s="89" t="s">
        <v>1643</v>
      </c>
      <c r="C326" s="92">
        <v>3380.94</v>
      </c>
      <c r="D326" s="87">
        <v>3380.94</v>
      </c>
      <c r="E326" s="86">
        <v>44105</v>
      </c>
    </row>
    <row r="327" spans="1:5" s="94" customFormat="1" x14ac:dyDescent="0.25">
      <c r="A327" s="89" t="s">
        <v>1644</v>
      </c>
      <c r="B327" s="89" t="s">
        <v>1645</v>
      </c>
      <c r="C327" s="93">
        <v>132.30000000000001</v>
      </c>
      <c r="D327" s="87">
        <v>132.30000000000001</v>
      </c>
      <c r="E327" s="86">
        <v>44927</v>
      </c>
    </row>
    <row r="328" spans="1:5" s="94" customFormat="1" x14ac:dyDescent="0.25">
      <c r="A328" s="89" t="s">
        <v>1646</v>
      </c>
      <c r="B328" s="89" t="s">
        <v>1647</v>
      </c>
      <c r="C328" s="87">
        <v>77</v>
      </c>
      <c r="D328" s="87">
        <v>77</v>
      </c>
      <c r="E328" s="86">
        <v>44105</v>
      </c>
    </row>
    <row r="329" spans="1:5" s="94" customFormat="1" x14ac:dyDescent="0.25">
      <c r="A329" s="89" t="s">
        <v>1648</v>
      </c>
      <c r="B329" s="89" t="s">
        <v>1649</v>
      </c>
      <c r="C329" s="87">
        <v>245</v>
      </c>
      <c r="D329" s="87">
        <v>245</v>
      </c>
      <c r="E329" s="86">
        <v>44105</v>
      </c>
    </row>
    <row r="330" spans="1:5" s="94" customFormat="1" x14ac:dyDescent="0.25">
      <c r="A330" s="89" t="s">
        <v>1650</v>
      </c>
      <c r="B330" s="89" t="s">
        <v>1651</v>
      </c>
      <c r="C330" s="87">
        <v>132.30000000000001</v>
      </c>
      <c r="D330" s="87">
        <v>132.30000000000001</v>
      </c>
      <c r="E330" s="86">
        <v>44105</v>
      </c>
    </row>
    <row r="331" spans="1:5" s="94" customFormat="1" x14ac:dyDescent="0.25">
      <c r="A331" s="89" t="s">
        <v>1652</v>
      </c>
      <c r="B331" s="89" t="s">
        <v>1653</v>
      </c>
      <c r="C331" s="87">
        <v>269.5</v>
      </c>
      <c r="D331" s="87">
        <v>269.5</v>
      </c>
      <c r="E331" s="86">
        <v>44105</v>
      </c>
    </row>
    <row r="332" spans="1:5" s="94" customFormat="1" x14ac:dyDescent="0.25">
      <c r="A332" s="89" t="s">
        <v>1654</v>
      </c>
      <c r="B332" s="89" t="s">
        <v>1655</v>
      </c>
      <c r="C332" s="87">
        <v>91.13</v>
      </c>
      <c r="D332" s="87">
        <v>91.13</v>
      </c>
      <c r="E332" s="86">
        <v>44105</v>
      </c>
    </row>
    <row r="333" spans="1:5" s="94" customFormat="1" x14ac:dyDescent="0.25">
      <c r="A333" s="89" t="s">
        <v>1656</v>
      </c>
      <c r="B333" s="89" t="s">
        <v>1657</v>
      </c>
      <c r="C333" s="87">
        <v>112.7</v>
      </c>
      <c r="D333" s="87">
        <v>112.7</v>
      </c>
      <c r="E333" s="86">
        <v>44105</v>
      </c>
    </row>
    <row r="334" spans="1:5" s="94" customFormat="1" x14ac:dyDescent="0.25">
      <c r="A334" s="89" t="s">
        <v>1658</v>
      </c>
      <c r="B334" s="89" t="s">
        <v>1659</v>
      </c>
      <c r="C334" s="87">
        <v>186.21</v>
      </c>
      <c r="D334" s="87">
        <v>186.21</v>
      </c>
      <c r="E334" s="86">
        <v>44105</v>
      </c>
    </row>
    <row r="335" spans="1:5" s="94" customFormat="1" x14ac:dyDescent="0.25">
      <c r="A335" s="89" t="s">
        <v>1660</v>
      </c>
      <c r="B335" s="89" t="s">
        <v>1661</v>
      </c>
      <c r="C335" s="87">
        <v>357.69</v>
      </c>
      <c r="D335" s="87">
        <v>357.69</v>
      </c>
      <c r="E335" s="86">
        <v>44105</v>
      </c>
    </row>
    <row r="336" spans="1:5" s="94" customFormat="1" x14ac:dyDescent="0.25">
      <c r="A336" s="89" t="s">
        <v>1662</v>
      </c>
      <c r="B336" s="89" t="s">
        <v>1663</v>
      </c>
      <c r="C336" s="92">
        <v>1714.97</v>
      </c>
      <c r="D336" s="87">
        <v>1714.97</v>
      </c>
      <c r="E336" s="86">
        <v>44105</v>
      </c>
    </row>
    <row r="337" spans="1:5" s="94" customFormat="1" x14ac:dyDescent="0.25">
      <c r="A337" s="89" t="s">
        <v>1664</v>
      </c>
      <c r="B337" s="89" t="s">
        <v>1665</v>
      </c>
      <c r="C337" s="92">
        <v>1224.98</v>
      </c>
      <c r="D337" s="87">
        <v>1224.98</v>
      </c>
      <c r="E337" s="86">
        <v>44105</v>
      </c>
    </row>
    <row r="338" spans="1:5" s="94" customFormat="1" x14ac:dyDescent="0.25">
      <c r="A338" s="89" t="s">
        <v>1666</v>
      </c>
      <c r="B338" s="89" t="s">
        <v>1667</v>
      </c>
      <c r="C338" s="92">
        <v>2089.31</v>
      </c>
      <c r="D338" s="87">
        <v>2089.31</v>
      </c>
      <c r="E338" s="86">
        <v>44105</v>
      </c>
    </row>
    <row r="339" spans="1:5" s="94" customFormat="1" x14ac:dyDescent="0.25">
      <c r="A339" s="89" t="s">
        <v>1668</v>
      </c>
      <c r="B339" s="89" t="s">
        <v>1669</v>
      </c>
      <c r="C339" s="92">
        <v>1077.97</v>
      </c>
      <c r="D339" s="87">
        <v>1077.97</v>
      </c>
      <c r="E339" s="86">
        <v>44105</v>
      </c>
    </row>
    <row r="340" spans="1:5" s="94" customFormat="1" x14ac:dyDescent="0.25">
      <c r="A340" s="89" t="s">
        <v>1670</v>
      </c>
      <c r="B340" s="89" t="s">
        <v>1671</v>
      </c>
      <c r="C340" s="92">
        <v>1224.98</v>
      </c>
      <c r="D340" s="87">
        <v>1224.98</v>
      </c>
      <c r="E340" s="86">
        <v>44105</v>
      </c>
    </row>
    <row r="341" spans="1:5" s="94" customFormat="1" x14ac:dyDescent="0.25">
      <c r="A341" s="89" t="s">
        <v>1672</v>
      </c>
      <c r="B341" s="89" t="s">
        <v>1673</v>
      </c>
      <c r="C341" s="87">
        <v>832.98</v>
      </c>
      <c r="D341" s="87">
        <v>832.98</v>
      </c>
      <c r="E341" s="86">
        <v>44105</v>
      </c>
    </row>
    <row r="342" spans="1:5" s="94" customFormat="1" x14ac:dyDescent="0.25">
      <c r="A342" s="89" t="s">
        <v>1674</v>
      </c>
      <c r="B342" s="89" t="s">
        <v>1675</v>
      </c>
      <c r="C342" s="87">
        <v>336.13</v>
      </c>
      <c r="D342" s="87">
        <v>336.13</v>
      </c>
      <c r="E342" s="86">
        <v>44105</v>
      </c>
    </row>
    <row r="343" spans="1:5" s="94" customFormat="1" x14ac:dyDescent="0.25">
      <c r="A343" s="89" t="s">
        <v>1676</v>
      </c>
      <c r="B343" s="89" t="s">
        <v>1677</v>
      </c>
      <c r="C343" s="92">
        <v>1690.46</v>
      </c>
      <c r="D343" s="87">
        <v>1690.46</v>
      </c>
      <c r="E343" s="86">
        <v>44105</v>
      </c>
    </row>
    <row r="344" spans="1:5" s="94" customFormat="1" x14ac:dyDescent="0.25">
      <c r="A344" s="89" t="s">
        <v>1678</v>
      </c>
      <c r="B344" s="89" t="s">
        <v>1679</v>
      </c>
      <c r="C344" s="92">
        <v>2792.94</v>
      </c>
      <c r="D344" s="87">
        <v>2792.94</v>
      </c>
      <c r="E344" s="86">
        <v>44105</v>
      </c>
    </row>
    <row r="345" spans="1:5" s="94" customFormat="1" x14ac:dyDescent="0.25">
      <c r="A345" s="89" t="s">
        <v>1680</v>
      </c>
      <c r="B345" s="89" t="s">
        <v>1681</v>
      </c>
      <c r="C345" s="92">
        <v>1910.97</v>
      </c>
      <c r="D345" s="87">
        <v>1910.97</v>
      </c>
      <c r="E345" s="86">
        <v>44105</v>
      </c>
    </row>
    <row r="346" spans="1:5" s="94" customFormat="1" x14ac:dyDescent="0.25">
      <c r="A346" s="89" t="s">
        <v>1682</v>
      </c>
      <c r="B346" s="89" t="s">
        <v>1683</v>
      </c>
      <c r="C346" s="92">
        <v>1171.08</v>
      </c>
      <c r="D346" s="87">
        <v>1171.08</v>
      </c>
      <c r="E346" s="86">
        <v>44105</v>
      </c>
    </row>
    <row r="347" spans="1:5" s="94" customFormat="1" x14ac:dyDescent="0.25">
      <c r="A347" s="89" t="s">
        <v>1684</v>
      </c>
      <c r="B347" s="89" t="s">
        <v>1685</v>
      </c>
      <c r="C347" s="92">
        <v>2008.96</v>
      </c>
      <c r="D347" s="87">
        <v>2008.96</v>
      </c>
      <c r="E347" s="86">
        <v>44105</v>
      </c>
    </row>
    <row r="348" spans="1:5" s="94" customFormat="1" x14ac:dyDescent="0.25">
      <c r="A348" s="89" t="s">
        <v>1686</v>
      </c>
      <c r="B348" s="89" t="s">
        <v>1687</v>
      </c>
      <c r="C348" s="92">
        <v>1264.18</v>
      </c>
      <c r="D348" s="87">
        <v>1264.18</v>
      </c>
      <c r="E348" s="86">
        <v>44105</v>
      </c>
    </row>
    <row r="349" spans="1:5" s="94" customFormat="1" x14ac:dyDescent="0.25">
      <c r="A349" s="89" t="s">
        <v>1688</v>
      </c>
      <c r="B349" s="89" t="s">
        <v>1671</v>
      </c>
      <c r="C349" s="92">
        <v>1837.46</v>
      </c>
      <c r="D349" s="87">
        <v>1837.46</v>
      </c>
      <c r="E349" s="86">
        <v>44105</v>
      </c>
    </row>
    <row r="350" spans="1:5" s="94" customFormat="1" x14ac:dyDescent="0.25">
      <c r="A350" s="89" t="s">
        <v>1689</v>
      </c>
      <c r="B350" s="89" t="s">
        <v>1673</v>
      </c>
      <c r="C350" s="92">
        <v>1269.07</v>
      </c>
      <c r="D350" s="87">
        <v>1269.07</v>
      </c>
      <c r="E350" s="86">
        <v>44105</v>
      </c>
    </row>
    <row r="351" spans="1:5" s="94" customFormat="1" x14ac:dyDescent="0.25">
      <c r="A351" s="89" t="s">
        <v>1690</v>
      </c>
      <c r="B351" s="89" t="s">
        <v>1691</v>
      </c>
      <c r="C351" s="92">
        <v>1224.98</v>
      </c>
      <c r="D351" s="87">
        <v>1224.98</v>
      </c>
      <c r="E351" s="86">
        <v>44105</v>
      </c>
    </row>
    <row r="352" spans="1:5" s="94" customFormat="1" x14ac:dyDescent="0.25">
      <c r="A352" s="89" t="s">
        <v>1692</v>
      </c>
      <c r="B352" s="89" t="s">
        <v>1693</v>
      </c>
      <c r="C352" s="87">
        <v>710.48</v>
      </c>
      <c r="D352" s="87">
        <v>710.48</v>
      </c>
      <c r="E352" s="86">
        <v>44105</v>
      </c>
    </row>
    <row r="353" spans="1:5" s="94" customFormat="1" x14ac:dyDescent="0.25">
      <c r="A353" s="89" t="s">
        <v>1694</v>
      </c>
      <c r="B353" s="89" t="s">
        <v>1695</v>
      </c>
      <c r="C353" s="92">
        <v>3518.13</v>
      </c>
      <c r="D353" s="87">
        <v>3518.13</v>
      </c>
      <c r="E353" s="86">
        <v>44105</v>
      </c>
    </row>
    <row r="354" spans="1:5" s="94" customFormat="1" x14ac:dyDescent="0.25">
      <c r="A354" s="89" t="s">
        <v>1696</v>
      </c>
      <c r="B354" s="89" t="s">
        <v>1697</v>
      </c>
      <c r="C354" s="92">
        <v>1754.17</v>
      </c>
      <c r="D354" s="87">
        <v>1754.17</v>
      </c>
      <c r="E354" s="86">
        <v>44105</v>
      </c>
    </row>
    <row r="355" spans="1:5" s="94" customFormat="1" x14ac:dyDescent="0.25">
      <c r="A355" s="89" t="s">
        <v>1698</v>
      </c>
      <c r="B355" s="89" t="s">
        <v>1699</v>
      </c>
      <c r="C355" s="87">
        <v>151.9</v>
      </c>
      <c r="D355" s="87">
        <v>151.9</v>
      </c>
      <c r="E355" s="86">
        <v>44105</v>
      </c>
    </row>
    <row r="356" spans="1:5" s="94" customFormat="1" x14ac:dyDescent="0.25">
      <c r="A356" s="89" t="s">
        <v>1700</v>
      </c>
      <c r="B356" s="89" t="s">
        <v>1701</v>
      </c>
      <c r="C356" s="87">
        <v>230.3</v>
      </c>
      <c r="D356" s="87">
        <v>230.3</v>
      </c>
      <c r="E356" s="86">
        <v>44105</v>
      </c>
    </row>
    <row r="357" spans="1:5" s="94" customFormat="1" x14ac:dyDescent="0.25">
      <c r="A357" s="89" t="s">
        <v>1702</v>
      </c>
      <c r="B357" s="89" t="s">
        <v>1703</v>
      </c>
      <c r="C357" s="92">
        <v>2229.46</v>
      </c>
      <c r="D357" s="87">
        <v>2229.46</v>
      </c>
      <c r="E357" s="86">
        <v>44105</v>
      </c>
    </row>
    <row r="358" spans="1:5" s="94" customFormat="1" x14ac:dyDescent="0.25">
      <c r="A358" s="89" t="s">
        <v>1704</v>
      </c>
      <c r="B358" s="89" t="s">
        <v>1705</v>
      </c>
      <c r="C358" s="92">
        <v>2033.47</v>
      </c>
      <c r="D358" s="87">
        <v>2033.47</v>
      </c>
      <c r="E358" s="86">
        <v>44105</v>
      </c>
    </row>
    <row r="359" spans="1:5" s="94" customFormat="1" x14ac:dyDescent="0.25">
      <c r="A359" s="89" t="s">
        <v>837</v>
      </c>
      <c r="B359" s="89" t="s">
        <v>838</v>
      </c>
      <c r="C359" s="88" t="s">
        <v>1039</v>
      </c>
      <c r="D359" s="87" t="s">
        <v>128</v>
      </c>
      <c r="E359" s="86">
        <v>33604</v>
      </c>
    </row>
    <row r="360" spans="1:5" s="94" customFormat="1" x14ac:dyDescent="0.25">
      <c r="A360" s="89" t="s">
        <v>1706</v>
      </c>
      <c r="B360" s="89" t="s">
        <v>1707</v>
      </c>
      <c r="C360" s="92">
        <v>2538.16</v>
      </c>
      <c r="D360" s="87">
        <v>2538.16</v>
      </c>
      <c r="E360" s="86">
        <v>44105</v>
      </c>
    </row>
    <row r="361" spans="1:5" s="94" customFormat="1" x14ac:dyDescent="0.25">
      <c r="A361" s="89" t="s">
        <v>1708</v>
      </c>
      <c r="B361" s="89" t="s">
        <v>1709</v>
      </c>
      <c r="C361" s="92">
        <v>1330.82</v>
      </c>
      <c r="D361" s="87">
        <v>1330.82</v>
      </c>
      <c r="E361" s="86">
        <v>44105</v>
      </c>
    </row>
    <row r="362" spans="1:5" s="94" customFormat="1" x14ac:dyDescent="0.25">
      <c r="A362" s="89" t="s">
        <v>1710</v>
      </c>
      <c r="B362" s="89" t="s">
        <v>1711</v>
      </c>
      <c r="C362" s="92">
        <v>2662.61</v>
      </c>
      <c r="D362" s="87">
        <v>2662.61</v>
      </c>
      <c r="E362" s="86">
        <v>44105</v>
      </c>
    </row>
    <row r="363" spans="1:5" s="94" customFormat="1" x14ac:dyDescent="0.25">
      <c r="A363" s="89" t="s">
        <v>1712</v>
      </c>
      <c r="B363" s="89" t="s">
        <v>1713</v>
      </c>
      <c r="C363" s="87">
        <v>524.29</v>
      </c>
      <c r="D363" s="87">
        <v>524.29</v>
      </c>
      <c r="E363" s="86">
        <v>44105</v>
      </c>
    </row>
    <row r="364" spans="1:5" s="94" customFormat="1" x14ac:dyDescent="0.25">
      <c r="A364" s="89" t="s">
        <v>1714</v>
      </c>
      <c r="B364" s="89" t="s">
        <v>1715</v>
      </c>
      <c r="C364" s="92">
        <v>2662.61</v>
      </c>
      <c r="D364" s="87">
        <v>2662.61</v>
      </c>
      <c r="E364" s="86">
        <v>44105</v>
      </c>
    </row>
    <row r="365" spans="1:5" s="94" customFormat="1" x14ac:dyDescent="0.25">
      <c r="A365" s="89" t="s">
        <v>1716</v>
      </c>
      <c r="B365" s="89" t="s">
        <v>1717</v>
      </c>
      <c r="C365" s="87">
        <v>161.69</v>
      </c>
      <c r="D365" s="87">
        <v>161.69</v>
      </c>
      <c r="E365" s="86">
        <v>44105</v>
      </c>
    </row>
    <row r="366" spans="1:5" s="94" customFormat="1" x14ac:dyDescent="0.25">
      <c r="A366" s="89" t="s">
        <v>1718</v>
      </c>
      <c r="B366" s="89" t="s">
        <v>1719</v>
      </c>
      <c r="C366" s="87">
        <v>293.99</v>
      </c>
      <c r="D366" s="87">
        <v>293.99</v>
      </c>
      <c r="E366" s="86">
        <v>44105</v>
      </c>
    </row>
    <row r="367" spans="1:5" s="94" customFormat="1" x14ac:dyDescent="0.25">
      <c r="A367" s="89" t="s">
        <v>1720</v>
      </c>
      <c r="B367" s="89" t="s">
        <v>1721</v>
      </c>
      <c r="C367" s="87">
        <v>455.69</v>
      </c>
      <c r="D367" s="87">
        <v>455.69</v>
      </c>
      <c r="E367" s="86">
        <v>44105</v>
      </c>
    </row>
    <row r="368" spans="1:5" s="94" customFormat="1" x14ac:dyDescent="0.25">
      <c r="A368" s="89" t="s">
        <v>1722</v>
      </c>
      <c r="B368" s="89" t="s">
        <v>1723</v>
      </c>
      <c r="C368" s="92">
        <v>1190.67</v>
      </c>
      <c r="D368" s="87">
        <v>1190.67</v>
      </c>
      <c r="E368" s="86">
        <v>44105</v>
      </c>
    </row>
    <row r="369" spans="1:5" s="94" customFormat="1" x14ac:dyDescent="0.25">
      <c r="A369" s="89" t="s">
        <v>1724</v>
      </c>
      <c r="B369" s="89" t="s">
        <v>1725</v>
      </c>
      <c r="C369" s="92">
        <v>1190.67</v>
      </c>
      <c r="D369" s="87">
        <v>1190.67</v>
      </c>
      <c r="E369" s="86">
        <v>44105</v>
      </c>
    </row>
    <row r="370" spans="1:5" s="94" customFormat="1" x14ac:dyDescent="0.25">
      <c r="A370" s="89" t="s">
        <v>1726</v>
      </c>
      <c r="B370" s="89" t="s">
        <v>1727</v>
      </c>
      <c r="C370" s="92">
        <v>1609.13</v>
      </c>
      <c r="D370" s="87">
        <v>1609.13</v>
      </c>
      <c r="E370" s="86">
        <v>44105</v>
      </c>
    </row>
    <row r="371" spans="1:5" s="94" customFormat="1" x14ac:dyDescent="0.25">
      <c r="A371" s="89" t="s">
        <v>1728</v>
      </c>
      <c r="B371" s="89" t="s">
        <v>1729</v>
      </c>
      <c r="C371" s="92">
        <v>1609.13</v>
      </c>
      <c r="D371" s="87">
        <v>1609.13</v>
      </c>
      <c r="E371" s="86">
        <v>44105</v>
      </c>
    </row>
    <row r="372" spans="1:5" s="94" customFormat="1" x14ac:dyDescent="0.25">
      <c r="A372" s="89" t="s">
        <v>1730</v>
      </c>
      <c r="B372" s="89" t="s">
        <v>1731</v>
      </c>
      <c r="C372" s="92">
        <v>2662.61</v>
      </c>
      <c r="D372" s="87">
        <v>2662.61</v>
      </c>
      <c r="E372" s="86">
        <v>44105</v>
      </c>
    </row>
    <row r="373" spans="1:5" s="94" customFormat="1" x14ac:dyDescent="0.25">
      <c r="A373" s="89" t="s">
        <v>1732</v>
      </c>
      <c r="B373" s="89" t="s">
        <v>1733</v>
      </c>
      <c r="C373" s="87">
        <v>375.94</v>
      </c>
      <c r="D373" s="87">
        <v>375.94</v>
      </c>
      <c r="E373" s="86">
        <v>44105</v>
      </c>
    </row>
    <row r="374" spans="1:5" s="94" customFormat="1" x14ac:dyDescent="0.25">
      <c r="A374" s="89" t="s">
        <v>1734</v>
      </c>
      <c r="B374" s="89" t="s">
        <v>1735</v>
      </c>
      <c r="C374" s="87">
        <v>244.01</v>
      </c>
      <c r="D374" s="87">
        <v>244.01</v>
      </c>
      <c r="E374" s="86">
        <v>44105</v>
      </c>
    </row>
    <row r="375" spans="1:5" s="94" customFormat="1" x14ac:dyDescent="0.25">
      <c r="A375" s="89" t="s">
        <v>1736</v>
      </c>
      <c r="B375" s="89" t="s">
        <v>1737</v>
      </c>
      <c r="C375" s="87">
        <v>94.69</v>
      </c>
      <c r="D375" s="87">
        <v>94.69</v>
      </c>
      <c r="E375" s="86">
        <v>44105</v>
      </c>
    </row>
    <row r="376" spans="1:5" s="94" customFormat="1" x14ac:dyDescent="0.25">
      <c r="A376" s="89" t="s">
        <v>1738</v>
      </c>
      <c r="B376" s="89" t="s">
        <v>1739</v>
      </c>
      <c r="C376" s="87">
        <v>115.65</v>
      </c>
      <c r="D376" s="87">
        <v>115.65</v>
      </c>
      <c r="E376" s="86">
        <v>44105</v>
      </c>
    </row>
    <row r="377" spans="1:5" s="94" customFormat="1" x14ac:dyDescent="0.25">
      <c r="A377" s="89" t="s">
        <v>1740</v>
      </c>
      <c r="B377" s="89" t="s">
        <v>1741</v>
      </c>
      <c r="C377" s="87">
        <v>269.5</v>
      </c>
      <c r="D377" s="87">
        <v>269.5</v>
      </c>
      <c r="E377" s="86">
        <v>44105</v>
      </c>
    </row>
    <row r="378" spans="1:5" s="94" customFormat="1" x14ac:dyDescent="0.25">
      <c r="A378" s="89" t="s">
        <v>874</v>
      </c>
      <c r="B378" s="89" t="s">
        <v>1742</v>
      </c>
      <c r="C378" s="88" t="s">
        <v>1039</v>
      </c>
      <c r="D378" s="87" t="s">
        <v>128</v>
      </c>
      <c r="E378" s="86">
        <v>38991</v>
      </c>
    </row>
    <row r="379" spans="1:5" s="94" customFormat="1" x14ac:dyDescent="0.25">
      <c r="A379" s="89" t="s">
        <v>1743</v>
      </c>
      <c r="B379" s="89" t="s">
        <v>1744</v>
      </c>
      <c r="C379" s="91">
        <v>2837.04</v>
      </c>
      <c r="D379" s="90">
        <v>2837.04</v>
      </c>
      <c r="E379" s="86">
        <v>45292</v>
      </c>
    </row>
    <row r="380" spans="1:5" s="94" customFormat="1" x14ac:dyDescent="0.25">
      <c r="A380" s="89" t="s">
        <v>1745</v>
      </c>
      <c r="B380" s="89" t="s">
        <v>1746</v>
      </c>
      <c r="C380" s="92">
        <v>1224.98</v>
      </c>
      <c r="D380" s="87">
        <v>1224.98</v>
      </c>
      <c r="E380" s="86">
        <v>44105</v>
      </c>
    </row>
    <row r="381" spans="1:5" ht="14.25" customHeight="1" x14ac:dyDescent="0.25">
      <c r="A381" s="89" t="s">
        <v>1747</v>
      </c>
      <c r="B381" s="89" t="s">
        <v>1748</v>
      </c>
      <c r="C381" s="92">
        <v>3380.94</v>
      </c>
      <c r="D381" s="87">
        <v>3380.94</v>
      </c>
      <c r="E381" s="86">
        <v>44105</v>
      </c>
    </row>
    <row r="382" spans="1:5" ht="14.25" customHeight="1" x14ac:dyDescent="0.25">
      <c r="A382" s="89" t="s">
        <v>1749</v>
      </c>
      <c r="B382" s="89" t="s">
        <v>1750</v>
      </c>
      <c r="C382" s="92">
        <v>3380.94</v>
      </c>
      <c r="D382" s="87">
        <v>3380.94</v>
      </c>
      <c r="E382" s="86">
        <v>44105</v>
      </c>
    </row>
    <row r="383" spans="1:5" ht="14.25" customHeight="1" x14ac:dyDescent="0.25">
      <c r="A383" s="89" t="s">
        <v>1751</v>
      </c>
      <c r="B383" s="89" t="s">
        <v>1752</v>
      </c>
      <c r="C383" s="92">
        <v>2837.04</v>
      </c>
      <c r="D383" s="87">
        <v>2837.04</v>
      </c>
      <c r="E383" s="86">
        <v>44105</v>
      </c>
    </row>
    <row r="384" spans="1:5" ht="14.25" customHeight="1" x14ac:dyDescent="0.25">
      <c r="A384" s="89" t="s">
        <v>1753</v>
      </c>
      <c r="B384" s="89" t="s">
        <v>1754</v>
      </c>
      <c r="C384" s="92">
        <v>3062.43</v>
      </c>
      <c r="D384" s="87">
        <v>3062.43</v>
      </c>
      <c r="E384" s="86">
        <v>44105</v>
      </c>
    </row>
    <row r="385" spans="1:5" ht="14.25" customHeight="1" x14ac:dyDescent="0.25">
      <c r="A385" s="89" t="s">
        <v>1755</v>
      </c>
      <c r="B385" s="89" t="s">
        <v>1756</v>
      </c>
      <c r="C385" s="92">
        <v>3420.13</v>
      </c>
      <c r="D385" s="87">
        <v>3420.13</v>
      </c>
      <c r="E385" s="86">
        <v>44105</v>
      </c>
    </row>
    <row r="386" spans="1:5" ht="14.25" customHeight="1" x14ac:dyDescent="0.25">
      <c r="A386" s="89" t="s">
        <v>1757</v>
      </c>
      <c r="B386" s="89" t="s">
        <v>1758</v>
      </c>
      <c r="C386" s="92">
        <v>3131.04</v>
      </c>
      <c r="D386" s="87">
        <v>3131.04</v>
      </c>
      <c r="E386" s="86">
        <v>44105</v>
      </c>
    </row>
    <row r="387" spans="1:5" ht="14.25" customHeight="1" x14ac:dyDescent="0.25">
      <c r="A387" s="89" t="s">
        <v>1759</v>
      </c>
      <c r="B387" s="89" t="s">
        <v>1760</v>
      </c>
      <c r="C387" s="92">
        <v>3918.95</v>
      </c>
      <c r="D387" s="87">
        <v>3918.95</v>
      </c>
      <c r="E387" s="86">
        <v>44105</v>
      </c>
    </row>
    <row r="388" spans="1:5" ht="14.25" customHeight="1" x14ac:dyDescent="0.25">
      <c r="A388" s="89" t="s">
        <v>1761</v>
      </c>
      <c r="B388" s="89" t="s">
        <v>1762</v>
      </c>
      <c r="C388" s="92">
        <v>4066.92</v>
      </c>
      <c r="D388" s="87">
        <v>4066.92</v>
      </c>
      <c r="E388" s="86">
        <v>44105</v>
      </c>
    </row>
    <row r="389" spans="1:5" ht="14.25" customHeight="1" x14ac:dyDescent="0.25">
      <c r="A389" s="89" t="s">
        <v>1763</v>
      </c>
      <c r="B389" s="89" t="s">
        <v>1764</v>
      </c>
      <c r="C389" s="92">
        <v>2548.89</v>
      </c>
      <c r="D389" s="87">
        <v>2548.89</v>
      </c>
      <c r="E389" s="86">
        <v>44105</v>
      </c>
    </row>
    <row r="390" spans="1:5" ht="14.25" customHeight="1" x14ac:dyDescent="0.25">
      <c r="A390" s="89" t="s">
        <v>1765</v>
      </c>
      <c r="B390" s="89" t="s">
        <v>1766</v>
      </c>
      <c r="C390" s="88" t="s">
        <v>1039</v>
      </c>
      <c r="D390" s="87" t="s">
        <v>128</v>
      </c>
      <c r="E390" s="86">
        <v>39356</v>
      </c>
    </row>
    <row r="391" spans="1:5" ht="14.25" customHeight="1" x14ac:dyDescent="0.25">
      <c r="A391" s="89" t="s">
        <v>1767</v>
      </c>
      <c r="B391" s="89" t="s">
        <v>1768</v>
      </c>
      <c r="C391" s="87">
        <v>231.01</v>
      </c>
      <c r="D391" s="87">
        <v>231.01</v>
      </c>
      <c r="E391" s="86">
        <v>44105</v>
      </c>
    </row>
    <row r="392" spans="1:5" x14ac:dyDescent="0.25">
      <c r="A392" s="89" t="s">
        <v>1769</v>
      </c>
      <c r="B392" s="89" t="s">
        <v>1770</v>
      </c>
      <c r="C392" s="87">
        <v>886.88</v>
      </c>
      <c r="D392" s="87">
        <v>886.88</v>
      </c>
      <c r="E392" s="86">
        <v>44105</v>
      </c>
    </row>
    <row r="393" spans="1:5" x14ac:dyDescent="0.25">
      <c r="A393" s="89" t="s">
        <v>1771</v>
      </c>
      <c r="B393" s="89" t="s">
        <v>1772</v>
      </c>
      <c r="C393" s="93">
        <v>297.13</v>
      </c>
      <c r="D393" s="87">
        <v>297.13</v>
      </c>
      <c r="E393" s="86">
        <v>44927</v>
      </c>
    </row>
    <row r="394" spans="1:5" x14ac:dyDescent="0.25">
      <c r="A394" s="89" t="s">
        <v>1773</v>
      </c>
      <c r="B394" s="89" t="s">
        <v>1774</v>
      </c>
      <c r="C394" s="93">
        <v>336.16</v>
      </c>
      <c r="D394" s="87">
        <v>336.16</v>
      </c>
      <c r="E394" s="86">
        <v>44927</v>
      </c>
    </row>
    <row r="395" spans="1:5" x14ac:dyDescent="0.25">
      <c r="A395" s="89" t="s">
        <v>1775</v>
      </c>
      <c r="B395" s="89" t="s">
        <v>1776</v>
      </c>
      <c r="C395" s="87">
        <v>173.9</v>
      </c>
      <c r="D395" s="87">
        <v>173.9</v>
      </c>
      <c r="E395" s="86">
        <v>44197</v>
      </c>
    </row>
    <row r="396" spans="1:5" x14ac:dyDescent="0.25">
      <c r="A396" s="89" t="s">
        <v>1777</v>
      </c>
      <c r="B396" s="89" t="s">
        <v>1778</v>
      </c>
      <c r="C396" s="87">
        <v>173.9</v>
      </c>
      <c r="D396" s="87">
        <v>173.9</v>
      </c>
      <c r="E396" s="86">
        <v>44197</v>
      </c>
    </row>
    <row r="397" spans="1:5" x14ac:dyDescent="0.25">
      <c r="A397" s="89" t="s">
        <v>1779</v>
      </c>
      <c r="B397" s="89" t="s">
        <v>1780</v>
      </c>
      <c r="C397" s="87">
        <v>143.08000000000001</v>
      </c>
      <c r="D397" s="87">
        <v>143.08000000000001</v>
      </c>
      <c r="E397" s="86">
        <v>44105</v>
      </c>
    </row>
    <row r="398" spans="1:5" x14ac:dyDescent="0.25">
      <c r="A398" s="89" t="s">
        <v>1781</v>
      </c>
      <c r="B398" s="89" t="s">
        <v>1782</v>
      </c>
      <c r="C398" s="87">
        <v>174.92</v>
      </c>
      <c r="D398" s="87">
        <v>174.92</v>
      </c>
      <c r="E398" s="86">
        <v>44105</v>
      </c>
    </row>
    <row r="399" spans="1:5" x14ac:dyDescent="0.25">
      <c r="A399" s="89" t="s">
        <v>1783</v>
      </c>
      <c r="B399" s="89" t="s">
        <v>1784</v>
      </c>
      <c r="C399" s="87">
        <v>72.52</v>
      </c>
      <c r="D399" s="87">
        <v>72.52</v>
      </c>
      <c r="E399" s="86">
        <v>44105</v>
      </c>
    </row>
    <row r="400" spans="1:5" x14ac:dyDescent="0.25">
      <c r="A400" s="89" t="s">
        <v>1785</v>
      </c>
      <c r="B400" s="89" t="s">
        <v>1786</v>
      </c>
      <c r="C400" s="87">
        <v>122.5</v>
      </c>
      <c r="D400" s="87">
        <v>122.5</v>
      </c>
      <c r="E400" s="86">
        <v>44105</v>
      </c>
    </row>
    <row r="401" spans="1:5" x14ac:dyDescent="0.25">
      <c r="A401" s="89" t="s">
        <v>1787</v>
      </c>
      <c r="B401" s="89" t="s">
        <v>1788</v>
      </c>
      <c r="C401" s="88" t="s">
        <v>1039</v>
      </c>
      <c r="D401" s="87" t="s">
        <v>128</v>
      </c>
      <c r="E401" s="86">
        <v>43101</v>
      </c>
    </row>
    <row r="402" spans="1:5" x14ac:dyDescent="0.25">
      <c r="A402" s="89" t="s">
        <v>1789</v>
      </c>
      <c r="B402" s="89" t="s">
        <v>1790</v>
      </c>
      <c r="C402" s="87">
        <v>191.1</v>
      </c>
      <c r="D402" s="87">
        <v>191.1</v>
      </c>
      <c r="E402" s="86">
        <v>44105</v>
      </c>
    </row>
    <row r="403" spans="1:5" x14ac:dyDescent="0.25">
      <c r="A403" s="89" t="s">
        <v>1791</v>
      </c>
      <c r="B403" s="89" t="s">
        <v>1792</v>
      </c>
      <c r="C403" s="87">
        <v>739.89</v>
      </c>
      <c r="D403" s="87">
        <v>739.89</v>
      </c>
      <c r="E403" s="86">
        <v>44105</v>
      </c>
    </row>
    <row r="404" spans="1:5" x14ac:dyDescent="0.25">
      <c r="A404" s="89" t="s">
        <v>1793</v>
      </c>
      <c r="B404" s="89" t="s">
        <v>1794</v>
      </c>
      <c r="C404" s="87">
        <v>538.99</v>
      </c>
      <c r="D404" s="87">
        <v>538.99</v>
      </c>
      <c r="E404" s="86">
        <v>44105</v>
      </c>
    </row>
    <row r="405" spans="1:5" x14ac:dyDescent="0.25">
      <c r="A405" s="89" t="s">
        <v>1795</v>
      </c>
      <c r="B405" s="89" t="s">
        <v>1796</v>
      </c>
      <c r="C405" s="87">
        <v>200.89</v>
      </c>
      <c r="D405" s="87">
        <v>200.89</v>
      </c>
      <c r="E405" s="86">
        <v>44105</v>
      </c>
    </row>
    <row r="406" spans="1:5" x14ac:dyDescent="0.25">
      <c r="A406" s="89" t="s">
        <v>1797</v>
      </c>
      <c r="B406" s="89" t="s">
        <v>1798</v>
      </c>
      <c r="C406" s="87">
        <v>357.69</v>
      </c>
      <c r="D406" s="87">
        <v>357.69</v>
      </c>
      <c r="E406" s="86">
        <v>44105</v>
      </c>
    </row>
    <row r="407" spans="1:5" x14ac:dyDescent="0.25">
      <c r="A407" s="89" t="s">
        <v>1799</v>
      </c>
      <c r="B407" s="89" t="s">
        <v>1800</v>
      </c>
      <c r="C407" s="92">
        <v>1249.48</v>
      </c>
      <c r="D407" s="87">
        <v>1249.48</v>
      </c>
      <c r="E407" s="86">
        <v>44105</v>
      </c>
    </row>
    <row r="408" spans="1:5" x14ac:dyDescent="0.25">
      <c r="A408" s="89" t="s">
        <v>1801</v>
      </c>
      <c r="B408" s="89" t="s">
        <v>1802</v>
      </c>
      <c r="C408" s="88" t="s">
        <v>1039</v>
      </c>
      <c r="D408" s="87" t="s">
        <v>128</v>
      </c>
      <c r="E408" s="86">
        <v>35065</v>
      </c>
    </row>
    <row r="409" spans="1:5" x14ac:dyDescent="0.25">
      <c r="A409" s="89" t="s">
        <v>1803</v>
      </c>
      <c r="B409" s="89" t="s">
        <v>1804</v>
      </c>
      <c r="C409" s="88" t="s">
        <v>1039</v>
      </c>
      <c r="D409" s="87" t="s">
        <v>128</v>
      </c>
      <c r="E409" s="86">
        <v>35065</v>
      </c>
    </row>
    <row r="410" spans="1:5" x14ac:dyDescent="0.25">
      <c r="A410" s="89" t="s">
        <v>924</v>
      </c>
      <c r="B410" s="89" t="s">
        <v>1805</v>
      </c>
      <c r="C410" s="88" t="s">
        <v>1039</v>
      </c>
      <c r="D410" s="87" t="s">
        <v>128</v>
      </c>
      <c r="E410" s="86">
        <v>36526</v>
      </c>
    </row>
    <row r="411" spans="1:5" x14ac:dyDescent="0.25">
      <c r="A411" s="89" t="s">
        <v>926</v>
      </c>
      <c r="B411" s="89" t="s">
        <v>927</v>
      </c>
      <c r="C411" s="88" t="s">
        <v>1039</v>
      </c>
      <c r="D411" s="87" t="s">
        <v>128</v>
      </c>
      <c r="E411" s="86">
        <v>39083</v>
      </c>
    </row>
    <row r="412" spans="1:5" x14ac:dyDescent="0.25">
      <c r="A412" s="89" t="s">
        <v>928</v>
      </c>
      <c r="B412" s="89" t="s">
        <v>929</v>
      </c>
      <c r="C412" s="88" t="s">
        <v>1039</v>
      </c>
      <c r="D412" s="87" t="s">
        <v>128</v>
      </c>
      <c r="E412" s="86">
        <v>33604</v>
      </c>
    </row>
    <row r="413" spans="1:5" x14ac:dyDescent="0.25">
      <c r="A413" s="89" t="s">
        <v>1806</v>
      </c>
      <c r="B413" s="89" t="s">
        <v>1807</v>
      </c>
      <c r="C413" s="87">
        <v>289.51</v>
      </c>
      <c r="D413" s="87">
        <v>289.51</v>
      </c>
      <c r="E413" s="86">
        <v>44105</v>
      </c>
    </row>
    <row r="414" spans="1:5" x14ac:dyDescent="0.25">
      <c r="A414" s="89" t="s">
        <v>1808</v>
      </c>
      <c r="B414" s="89" t="s">
        <v>1809</v>
      </c>
      <c r="C414" s="87">
        <v>692.48</v>
      </c>
      <c r="D414" s="87">
        <v>692.48</v>
      </c>
      <c r="E414" s="86">
        <v>44105</v>
      </c>
    </row>
    <row r="415" spans="1:5" x14ac:dyDescent="0.25">
      <c r="A415" s="89" t="s">
        <v>1810</v>
      </c>
      <c r="B415" s="89" t="s">
        <v>1811</v>
      </c>
      <c r="C415" s="87">
        <v>815.75</v>
      </c>
      <c r="D415" s="87">
        <v>815.75</v>
      </c>
      <c r="E415" s="86">
        <v>44105</v>
      </c>
    </row>
    <row r="416" spans="1:5" x14ac:dyDescent="0.25">
      <c r="A416" s="89" t="s">
        <v>1812</v>
      </c>
      <c r="B416" s="89" t="s">
        <v>1813</v>
      </c>
      <c r="C416" s="87">
        <v>913.59</v>
      </c>
      <c r="D416" s="87">
        <v>913.59</v>
      </c>
      <c r="E416" s="86">
        <v>44105</v>
      </c>
    </row>
    <row r="417" spans="1:5" x14ac:dyDescent="0.25">
      <c r="A417" s="89" t="s">
        <v>1814</v>
      </c>
      <c r="B417" s="89" t="s">
        <v>1815</v>
      </c>
      <c r="C417" s="92">
        <v>2655.95</v>
      </c>
      <c r="D417" s="87">
        <v>2655.95</v>
      </c>
      <c r="E417" s="86">
        <v>44105</v>
      </c>
    </row>
    <row r="418" spans="1:5" x14ac:dyDescent="0.25">
      <c r="A418" s="89" t="s">
        <v>1816</v>
      </c>
      <c r="B418" s="89" t="s">
        <v>1817</v>
      </c>
      <c r="C418" s="92">
        <v>2864.43</v>
      </c>
      <c r="D418" s="87">
        <v>2864.43</v>
      </c>
      <c r="E418" s="86">
        <v>44105</v>
      </c>
    </row>
    <row r="419" spans="1:5" x14ac:dyDescent="0.25">
      <c r="A419" s="89" t="s">
        <v>1818</v>
      </c>
      <c r="B419" s="89" t="s">
        <v>1819</v>
      </c>
      <c r="C419" s="92">
        <v>2966.44</v>
      </c>
      <c r="D419" s="87">
        <v>2966.44</v>
      </c>
      <c r="E419" s="86">
        <v>44105</v>
      </c>
    </row>
    <row r="420" spans="1:5" x14ac:dyDescent="0.25">
      <c r="A420" s="89" t="s">
        <v>1820</v>
      </c>
      <c r="B420" s="89" t="s">
        <v>1821</v>
      </c>
      <c r="C420" s="87">
        <v>315.35000000000002</v>
      </c>
      <c r="D420" s="87">
        <v>315.35000000000002</v>
      </c>
      <c r="E420" s="86">
        <v>44105</v>
      </c>
    </row>
    <row r="421" spans="1:5" x14ac:dyDescent="0.25">
      <c r="A421" s="89" t="s">
        <v>1822</v>
      </c>
      <c r="B421" s="89" t="s">
        <v>1823</v>
      </c>
      <c r="C421" s="87">
        <v>346.34</v>
      </c>
      <c r="D421" s="87">
        <v>346.34</v>
      </c>
      <c r="E421" s="86">
        <v>44105</v>
      </c>
    </row>
    <row r="422" spans="1:5" x14ac:dyDescent="0.25">
      <c r="A422" s="89" t="s">
        <v>1824</v>
      </c>
      <c r="B422" s="89" t="s">
        <v>1825</v>
      </c>
      <c r="C422" s="87">
        <v>46.58</v>
      </c>
      <c r="D422" s="87">
        <v>46.58</v>
      </c>
      <c r="E422" s="86">
        <v>44105</v>
      </c>
    </row>
    <row r="423" spans="1:5" x14ac:dyDescent="0.25">
      <c r="A423" s="89" t="s">
        <v>1826</v>
      </c>
      <c r="B423" s="89" t="s">
        <v>1827</v>
      </c>
      <c r="C423" s="87">
        <v>134.33000000000001</v>
      </c>
      <c r="D423" s="87">
        <v>134.33000000000001</v>
      </c>
      <c r="E423" s="86">
        <v>44105</v>
      </c>
    </row>
    <row r="424" spans="1:5" x14ac:dyDescent="0.25">
      <c r="A424" s="89" t="s">
        <v>1828</v>
      </c>
      <c r="B424" s="89" t="s">
        <v>1829</v>
      </c>
      <c r="C424" s="87">
        <v>206.78</v>
      </c>
      <c r="D424" s="87">
        <v>206.78</v>
      </c>
      <c r="E424" s="86">
        <v>44105</v>
      </c>
    </row>
    <row r="425" spans="1:5" x14ac:dyDescent="0.25">
      <c r="A425" s="89" t="s">
        <v>1830</v>
      </c>
      <c r="B425" s="89" t="s">
        <v>1831</v>
      </c>
      <c r="C425" s="88" t="s">
        <v>1039</v>
      </c>
      <c r="D425" s="87" t="s">
        <v>128</v>
      </c>
      <c r="E425" s="86">
        <v>43101</v>
      </c>
    </row>
    <row r="426" spans="1:5" x14ac:dyDescent="0.25">
      <c r="A426" s="89" t="s">
        <v>1832</v>
      </c>
      <c r="B426" s="89" t="s">
        <v>1833</v>
      </c>
      <c r="C426" s="87">
        <v>41.19</v>
      </c>
      <c r="D426" s="87">
        <v>41.19</v>
      </c>
      <c r="E426" s="86">
        <v>44105</v>
      </c>
    </row>
    <row r="427" spans="1:5" x14ac:dyDescent="0.25">
      <c r="A427" s="89" t="s">
        <v>1834</v>
      </c>
      <c r="B427" s="89" t="s">
        <v>1835</v>
      </c>
      <c r="C427" s="87">
        <v>41.19</v>
      </c>
      <c r="D427" s="87">
        <v>41.19</v>
      </c>
      <c r="E427" s="86">
        <v>44105</v>
      </c>
    </row>
    <row r="428" spans="1:5" x14ac:dyDescent="0.25">
      <c r="A428" s="89" t="s">
        <v>1836</v>
      </c>
      <c r="B428" s="89" t="s">
        <v>1837</v>
      </c>
      <c r="C428" s="87">
        <v>47.56</v>
      </c>
      <c r="D428" s="87">
        <v>47.56</v>
      </c>
      <c r="E428" s="86">
        <v>44105</v>
      </c>
    </row>
    <row r="429" spans="1:5" x14ac:dyDescent="0.25">
      <c r="A429" s="89" t="s">
        <v>1838</v>
      </c>
      <c r="B429" s="89" t="s">
        <v>1839</v>
      </c>
      <c r="C429" s="87">
        <v>47.56</v>
      </c>
      <c r="D429" s="87">
        <v>47.56</v>
      </c>
      <c r="E429" s="86">
        <v>44105</v>
      </c>
    </row>
    <row r="430" spans="1:5" x14ac:dyDescent="0.25">
      <c r="A430" s="89" t="s">
        <v>1840</v>
      </c>
      <c r="B430" s="89" t="s">
        <v>1841</v>
      </c>
      <c r="C430" s="87">
        <v>35.18</v>
      </c>
      <c r="D430" s="87">
        <v>35.18</v>
      </c>
      <c r="E430" s="86">
        <v>44105</v>
      </c>
    </row>
    <row r="431" spans="1:5" x14ac:dyDescent="0.25">
      <c r="A431" s="89" t="s">
        <v>1842</v>
      </c>
      <c r="B431" s="89" t="s">
        <v>1843</v>
      </c>
      <c r="C431" s="87">
        <v>35.18</v>
      </c>
      <c r="D431" s="87">
        <v>35.18</v>
      </c>
      <c r="E431" s="86">
        <v>44105</v>
      </c>
    </row>
    <row r="432" spans="1:5" x14ac:dyDescent="0.25">
      <c r="A432" s="89" t="s">
        <v>1844</v>
      </c>
      <c r="B432" s="89" t="s">
        <v>1845</v>
      </c>
      <c r="C432" s="87">
        <v>136.94</v>
      </c>
      <c r="D432" s="87">
        <v>136.94</v>
      </c>
      <c r="E432" s="86">
        <v>44105</v>
      </c>
    </row>
    <row r="433" spans="1:5" x14ac:dyDescent="0.25">
      <c r="A433" s="89" t="s">
        <v>1846</v>
      </c>
      <c r="B433" s="89" t="s">
        <v>1847</v>
      </c>
      <c r="C433" s="87">
        <v>136.94</v>
      </c>
      <c r="D433" s="87">
        <v>136.94</v>
      </c>
      <c r="E433" s="86">
        <v>44105</v>
      </c>
    </row>
    <row r="434" spans="1:5" x14ac:dyDescent="0.25">
      <c r="A434" s="89" t="s">
        <v>962</v>
      </c>
      <c r="B434" s="89" t="s">
        <v>963</v>
      </c>
      <c r="C434" s="88" t="s">
        <v>1039</v>
      </c>
      <c r="D434" s="87" t="s">
        <v>128</v>
      </c>
      <c r="E434" s="86">
        <v>33604</v>
      </c>
    </row>
    <row r="435" spans="1:5" x14ac:dyDescent="0.25">
      <c r="A435" s="89" t="s">
        <v>1848</v>
      </c>
      <c r="B435" s="89" t="s">
        <v>1849</v>
      </c>
      <c r="C435" s="87">
        <v>61.62</v>
      </c>
      <c r="D435" s="87">
        <v>61.62</v>
      </c>
      <c r="E435" s="86">
        <v>44105</v>
      </c>
    </row>
    <row r="436" spans="1:5" x14ac:dyDescent="0.25">
      <c r="A436" s="89" t="s">
        <v>1850</v>
      </c>
      <c r="B436" s="89" t="s">
        <v>1851</v>
      </c>
      <c r="C436" s="87">
        <v>70.95</v>
      </c>
      <c r="D436" s="87">
        <v>70.95</v>
      </c>
      <c r="E436" s="86">
        <v>44105</v>
      </c>
    </row>
    <row r="437" spans="1:5" x14ac:dyDescent="0.25">
      <c r="A437" s="89" t="s">
        <v>1852</v>
      </c>
      <c r="B437" s="89" t="s">
        <v>1853</v>
      </c>
      <c r="C437" s="87">
        <v>10.37</v>
      </c>
      <c r="D437" s="87">
        <v>10.37</v>
      </c>
      <c r="E437" s="86">
        <v>44105</v>
      </c>
    </row>
    <row r="438" spans="1:5" x14ac:dyDescent="0.25">
      <c r="A438" s="89" t="s">
        <v>1854</v>
      </c>
      <c r="B438" s="89" t="s">
        <v>1855</v>
      </c>
      <c r="C438" s="87">
        <v>71.540000000000006</v>
      </c>
      <c r="D438" s="87">
        <v>71.540000000000006</v>
      </c>
      <c r="E438" s="86">
        <v>44105</v>
      </c>
    </row>
    <row r="439" spans="1:5" x14ac:dyDescent="0.25">
      <c r="A439" s="89" t="s">
        <v>1856</v>
      </c>
      <c r="B439" s="89" t="s">
        <v>1857</v>
      </c>
      <c r="C439" s="87">
        <v>71.540000000000006</v>
      </c>
      <c r="D439" s="87">
        <v>71.540000000000006</v>
      </c>
      <c r="E439" s="86">
        <v>44105</v>
      </c>
    </row>
    <row r="440" spans="1:5" x14ac:dyDescent="0.25">
      <c r="A440" s="89" t="s">
        <v>1858</v>
      </c>
      <c r="B440" s="89" t="s">
        <v>1859</v>
      </c>
      <c r="C440" s="87">
        <v>28.29</v>
      </c>
      <c r="D440" s="87">
        <v>28.29</v>
      </c>
      <c r="E440" s="86">
        <v>44105</v>
      </c>
    </row>
    <row r="441" spans="1:5" x14ac:dyDescent="0.25">
      <c r="A441" s="89" t="s">
        <v>1860</v>
      </c>
      <c r="B441" s="89" t="s">
        <v>1861</v>
      </c>
      <c r="C441" s="87">
        <v>88.83</v>
      </c>
      <c r="D441" s="87">
        <v>88.83</v>
      </c>
      <c r="E441" s="86">
        <v>44105</v>
      </c>
    </row>
    <row r="442" spans="1:5" x14ac:dyDescent="0.25">
      <c r="A442" s="89" t="s">
        <v>1862</v>
      </c>
      <c r="B442" s="89" t="s">
        <v>1863</v>
      </c>
      <c r="C442" s="87">
        <v>88.83</v>
      </c>
      <c r="D442" s="87">
        <v>88.83</v>
      </c>
      <c r="E442" s="86">
        <v>44105</v>
      </c>
    </row>
    <row r="443" spans="1:5" x14ac:dyDescent="0.25">
      <c r="A443" s="89" t="s">
        <v>1864</v>
      </c>
      <c r="B443" s="89" t="s">
        <v>1865</v>
      </c>
      <c r="C443" s="87">
        <v>80.22</v>
      </c>
      <c r="D443" s="87">
        <v>80.22</v>
      </c>
      <c r="E443" s="86">
        <v>44105</v>
      </c>
    </row>
    <row r="444" spans="1:5" x14ac:dyDescent="0.25">
      <c r="A444" s="89" t="s">
        <v>1866</v>
      </c>
      <c r="B444" s="89" t="s">
        <v>1867</v>
      </c>
      <c r="C444" s="87">
        <v>43.86</v>
      </c>
      <c r="D444" s="87">
        <v>43.86</v>
      </c>
      <c r="E444" s="86">
        <v>44105</v>
      </c>
    </row>
    <row r="445" spans="1:5" x14ac:dyDescent="0.25">
      <c r="A445" s="89" t="s">
        <v>1868</v>
      </c>
      <c r="B445" s="89" t="s">
        <v>1869</v>
      </c>
      <c r="C445" s="87">
        <v>70.55</v>
      </c>
      <c r="D445" s="87">
        <v>70.55</v>
      </c>
      <c r="E445" s="86">
        <v>44105</v>
      </c>
    </row>
    <row r="446" spans="1:5" x14ac:dyDescent="0.25">
      <c r="A446" s="89" t="s">
        <v>1870</v>
      </c>
      <c r="B446" s="89" t="s">
        <v>1871</v>
      </c>
      <c r="C446" s="87">
        <v>276.38</v>
      </c>
      <c r="D446" s="87">
        <v>276.38</v>
      </c>
      <c r="E446" s="86">
        <v>44105</v>
      </c>
    </row>
    <row r="447" spans="1:5" x14ac:dyDescent="0.25">
      <c r="A447" s="89" t="s">
        <v>1872</v>
      </c>
      <c r="B447" s="89" t="s">
        <v>1873</v>
      </c>
      <c r="C447" s="87">
        <v>30.37</v>
      </c>
      <c r="D447" s="87">
        <v>30.37</v>
      </c>
      <c r="E447" s="86">
        <v>44105</v>
      </c>
    </row>
    <row r="448" spans="1:5" x14ac:dyDescent="0.25">
      <c r="A448" s="89" t="s">
        <v>1874</v>
      </c>
      <c r="B448" s="89" t="s">
        <v>1875</v>
      </c>
      <c r="C448" s="87">
        <v>70.91</v>
      </c>
      <c r="D448" s="87">
        <v>70.91</v>
      </c>
      <c r="E448" s="86">
        <v>44105</v>
      </c>
    </row>
    <row r="449" spans="1:5" x14ac:dyDescent="0.25">
      <c r="A449" s="89" t="s">
        <v>1876</v>
      </c>
      <c r="B449" s="89" t="s">
        <v>1877</v>
      </c>
      <c r="C449" s="87">
        <v>23.02</v>
      </c>
      <c r="D449" s="87">
        <v>23.02</v>
      </c>
      <c r="E449" s="86">
        <v>44105</v>
      </c>
    </row>
    <row r="450" spans="1:5" x14ac:dyDescent="0.25">
      <c r="A450" s="89" t="s">
        <v>1878</v>
      </c>
      <c r="B450" s="89" t="s">
        <v>1879</v>
      </c>
      <c r="C450" s="87">
        <v>31.06</v>
      </c>
      <c r="D450" s="87">
        <v>31.06</v>
      </c>
      <c r="E450" s="86">
        <v>44105</v>
      </c>
    </row>
    <row r="451" spans="1:5" x14ac:dyDescent="0.25">
      <c r="A451" s="89" t="s">
        <v>1880</v>
      </c>
      <c r="B451" s="89" t="s">
        <v>1881</v>
      </c>
      <c r="C451" s="87">
        <v>40.82</v>
      </c>
      <c r="D451" s="87">
        <v>40.82</v>
      </c>
      <c r="E451" s="86">
        <v>44835</v>
      </c>
    </row>
    <row r="452" spans="1:5" x14ac:dyDescent="0.25">
      <c r="A452" s="89" t="s">
        <v>1882</v>
      </c>
      <c r="B452" s="89" t="s">
        <v>1883</v>
      </c>
      <c r="C452" s="87">
        <v>45.15</v>
      </c>
      <c r="D452" s="87">
        <v>45.15</v>
      </c>
      <c r="E452" s="86">
        <v>44105</v>
      </c>
    </row>
    <row r="453" spans="1:5" x14ac:dyDescent="0.25">
      <c r="A453" s="89" t="s">
        <v>1884</v>
      </c>
      <c r="B453" s="89" t="s">
        <v>1885</v>
      </c>
      <c r="C453" s="88" t="s">
        <v>1039</v>
      </c>
      <c r="D453" s="87" t="s">
        <v>128</v>
      </c>
      <c r="E453" s="86">
        <v>43466</v>
      </c>
    </row>
    <row r="454" spans="1:5" x14ac:dyDescent="0.25">
      <c r="A454" s="89" t="s">
        <v>1886</v>
      </c>
      <c r="B454" s="89" t="s">
        <v>1887</v>
      </c>
      <c r="C454" s="88" t="s">
        <v>1039</v>
      </c>
      <c r="D454" s="87" t="s">
        <v>128</v>
      </c>
      <c r="E454" s="86">
        <v>43466</v>
      </c>
    </row>
    <row r="455" spans="1:5" x14ac:dyDescent="0.25">
      <c r="A455" s="89" t="s">
        <v>1888</v>
      </c>
      <c r="B455" s="89" t="s">
        <v>1889</v>
      </c>
      <c r="C455" s="88" t="s">
        <v>1039</v>
      </c>
      <c r="D455" s="87" t="s">
        <v>128</v>
      </c>
      <c r="E455" s="86">
        <v>43466</v>
      </c>
    </row>
    <row r="456" spans="1:5" x14ac:dyDescent="0.25">
      <c r="A456" s="89" t="s">
        <v>1890</v>
      </c>
      <c r="B456" s="89" t="s">
        <v>1891</v>
      </c>
      <c r="C456" s="88" t="s">
        <v>1039</v>
      </c>
      <c r="D456" s="87" t="s">
        <v>128</v>
      </c>
      <c r="E456" s="86">
        <v>43466</v>
      </c>
    </row>
    <row r="457" spans="1:5" x14ac:dyDescent="0.25">
      <c r="A457" s="89" t="s">
        <v>1892</v>
      </c>
      <c r="B457" s="89" t="s">
        <v>1893</v>
      </c>
      <c r="C457" s="91">
        <v>351.5</v>
      </c>
      <c r="D457" s="90">
        <v>351.5</v>
      </c>
      <c r="E457" s="86">
        <v>45292</v>
      </c>
    </row>
    <row r="458" spans="1:5" x14ac:dyDescent="0.25">
      <c r="A458" s="89" t="s">
        <v>1894</v>
      </c>
      <c r="B458" s="89" t="s">
        <v>1895</v>
      </c>
      <c r="C458" s="87">
        <v>219.11</v>
      </c>
      <c r="D458" s="87">
        <v>219.11</v>
      </c>
      <c r="E458" s="86">
        <v>44105</v>
      </c>
    </row>
    <row r="459" spans="1:5" x14ac:dyDescent="0.25">
      <c r="A459" s="89" t="s">
        <v>1896</v>
      </c>
      <c r="B459" s="89" t="s">
        <v>1897</v>
      </c>
      <c r="C459" s="87">
        <v>219.11</v>
      </c>
      <c r="D459" s="87">
        <v>219.11</v>
      </c>
      <c r="E459" s="86">
        <v>44105</v>
      </c>
    </row>
    <row r="460" spans="1:5" x14ac:dyDescent="0.25">
      <c r="A460" s="89" t="s">
        <v>1898</v>
      </c>
      <c r="B460" s="89" t="s">
        <v>1899</v>
      </c>
      <c r="C460" s="87">
        <v>219.11</v>
      </c>
      <c r="D460" s="87">
        <v>219.11</v>
      </c>
      <c r="E460" s="86">
        <v>44105</v>
      </c>
    </row>
    <row r="461" spans="1:5" x14ac:dyDescent="0.25">
      <c r="A461" s="89" t="s">
        <v>1900</v>
      </c>
      <c r="B461" s="89" t="s">
        <v>1901</v>
      </c>
      <c r="C461" s="87">
        <v>60.41</v>
      </c>
      <c r="D461" s="87">
        <v>60.41</v>
      </c>
      <c r="E461" s="86">
        <v>44105</v>
      </c>
    </row>
    <row r="462" spans="1:5" x14ac:dyDescent="0.25">
      <c r="A462" s="89" t="s">
        <v>1006</v>
      </c>
      <c r="B462" s="89" t="s">
        <v>1902</v>
      </c>
      <c r="C462" s="88" t="s">
        <v>1039</v>
      </c>
      <c r="D462" s="87" t="s">
        <v>128</v>
      </c>
      <c r="E462" s="86">
        <v>33604</v>
      </c>
    </row>
    <row r="463" spans="1:5" x14ac:dyDescent="0.25">
      <c r="A463" s="85" t="s">
        <v>1903</v>
      </c>
      <c r="B463" s="84"/>
      <c r="C463" s="84"/>
      <c r="D463" s="84"/>
      <c r="E463" s="83"/>
    </row>
    <row r="465" spans="2:2" x14ac:dyDescent="0.25">
      <c r="B465" s="82"/>
    </row>
  </sheetData>
  <autoFilter ref="A5:E463" xr:uid="{4DC0C5C2-21C6-45EB-94AF-F03B4CAF5246}"/>
  <mergeCells count="3">
    <mergeCell ref="B1:C1"/>
    <mergeCell ref="B2:C2"/>
    <mergeCell ref="B3:C3"/>
  </mergeCell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46E47-A796-4F0B-BA06-AE2F61DACDD5}">
  <dimension ref="A1:L19"/>
  <sheetViews>
    <sheetView workbookViewId="0">
      <selection activeCell="K25" sqref="K25"/>
    </sheetView>
  </sheetViews>
  <sheetFormatPr defaultColWidth="8.85546875" defaultRowHeight="15" x14ac:dyDescent="0.25"/>
  <cols>
    <col min="1" max="1" width="8.85546875" bestFit="1" customWidth="1"/>
    <col min="2" max="2" width="23.42578125" bestFit="1" customWidth="1"/>
    <col min="3" max="3" width="25.28515625" bestFit="1" customWidth="1"/>
    <col min="4" max="4" width="18" style="32" bestFit="1" customWidth="1"/>
    <col min="5" max="5" width="14.28515625" style="2" bestFit="1" customWidth="1"/>
    <col min="6" max="6" width="15.28515625" style="2" bestFit="1" customWidth="1"/>
    <col min="7" max="7" width="11.42578125" style="2" bestFit="1" customWidth="1"/>
    <col min="8" max="8" width="15.140625" bestFit="1" customWidth="1"/>
    <col min="10" max="10" width="10.42578125" bestFit="1" customWidth="1"/>
  </cols>
  <sheetData>
    <row r="1" spans="1:12" x14ac:dyDescent="0.25">
      <c r="A1" t="s">
        <v>1904</v>
      </c>
      <c r="B1" t="s">
        <v>1905</v>
      </c>
      <c r="C1" t="s">
        <v>1906</v>
      </c>
      <c r="D1" s="32" t="s">
        <v>1907</v>
      </c>
      <c r="E1" s="2" t="s">
        <v>1908</v>
      </c>
      <c r="F1" s="2" t="s">
        <v>1909</v>
      </c>
      <c r="G1" s="2" t="s">
        <v>1910</v>
      </c>
      <c r="H1" s="2" t="s">
        <v>1911</v>
      </c>
      <c r="I1" s="2" t="s">
        <v>1912</v>
      </c>
      <c r="J1" s="2" t="s">
        <v>1913</v>
      </c>
      <c r="L1" t="s">
        <v>1914</v>
      </c>
    </row>
    <row r="2" spans="1:12" x14ac:dyDescent="0.25">
      <c r="A2">
        <v>2016</v>
      </c>
      <c r="B2" t="b">
        <v>0</v>
      </c>
      <c r="C2" t="b">
        <v>0</v>
      </c>
      <c r="D2" s="32">
        <v>32.25</v>
      </c>
      <c r="E2" s="2">
        <v>4</v>
      </c>
      <c r="F2" s="2">
        <v>31</v>
      </c>
      <c r="G2" s="2">
        <v>4</v>
      </c>
      <c r="H2" s="32">
        <f>+D2/G2</f>
        <v>8.0625</v>
      </c>
      <c r="I2" s="3">
        <f>+L2</f>
        <v>107996</v>
      </c>
      <c r="J2" s="32">
        <f>+D2/I2</f>
        <v>2.986221711915256E-4</v>
      </c>
      <c r="L2" s="2">
        <v>107996</v>
      </c>
    </row>
    <row r="3" spans="1:12" x14ac:dyDescent="0.25">
      <c r="A3">
        <v>2016</v>
      </c>
      <c r="B3" t="b">
        <v>0</v>
      </c>
      <c r="C3" t="b">
        <v>1</v>
      </c>
      <c r="D3" s="32">
        <v>942904717.88999999</v>
      </c>
      <c r="E3" s="2">
        <v>13207415</v>
      </c>
      <c r="F3" s="2">
        <v>29778953.739999998</v>
      </c>
      <c r="G3" s="2">
        <v>107996</v>
      </c>
      <c r="H3" s="32">
        <f t="shared" ref="H3:H19" si="0">+D3/G3</f>
        <v>8730.9226072261936</v>
      </c>
      <c r="I3" s="3">
        <f>+I2</f>
        <v>107996</v>
      </c>
      <c r="J3" s="32">
        <f t="shared" ref="J3:J18" si="1">+D3/I3</f>
        <v>8730.9226072261936</v>
      </c>
      <c r="L3" s="2">
        <v>124037</v>
      </c>
    </row>
    <row r="4" spans="1:12" x14ac:dyDescent="0.25">
      <c r="A4">
        <v>2016</v>
      </c>
      <c r="B4" t="b">
        <v>1</v>
      </c>
      <c r="C4" t="b">
        <v>0</v>
      </c>
      <c r="D4" s="32">
        <v>288928228.17000002</v>
      </c>
      <c r="E4" s="2">
        <v>16966286</v>
      </c>
      <c r="F4" s="2">
        <v>48303268.399999999</v>
      </c>
      <c r="G4" s="2">
        <v>95809</v>
      </c>
      <c r="H4" s="32">
        <f t="shared" si="0"/>
        <v>3015.6689681553926</v>
      </c>
      <c r="I4" s="3">
        <f>+I3</f>
        <v>107996</v>
      </c>
      <c r="J4" s="32">
        <f t="shared" si="1"/>
        <v>2675.3604593688656</v>
      </c>
      <c r="L4" s="2">
        <v>111676</v>
      </c>
    </row>
    <row r="5" spans="1:12" x14ac:dyDescent="0.25">
      <c r="A5">
        <v>2017</v>
      </c>
      <c r="B5" t="b">
        <v>0</v>
      </c>
      <c r="C5" t="b">
        <v>0</v>
      </c>
      <c r="D5" s="32">
        <v>438.85</v>
      </c>
      <c r="E5" s="2">
        <v>8</v>
      </c>
      <c r="F5" s="2">
        <v>8</v>
      </c>
      <c r="G5" s="2">
        <v>7</v>
      </c>
      <c r="H5" s="32">
        <f>+D5/G5</f>
        <v>62.692857142857143</v>
      </c>
      <c r="I5" s="3">
        <f>+L3</f>
        <v>124037</v>
      </c>
      <c r="J5" s="32">
        <f t="shared" si="1"/>
        <v>3.538057192611882E-3</v>
      </c>
      <c r="L5" s="2">
        <v>149213</v>
      </c>
    </row>
    <row r="6" spans="1:12" x14ac:dyDescent="0.25">
      <c r="A6">
        <v>2017</v>
      </c>
      <c r="B6" t="b">
        <v>0</v>
      </c>
      <c r="C6" t="b">
        <v>1</v>
      </c>
      <c r="D6" s="32">
        <v>1180290133.2</v>
      </c>
      <c r="E6" s="2">
        <v>16615165</v>
      </c>
      <c r="F6" s="2">
        <v>36830676.049999997</v>
      </c>
      <c r="G6" s="2">
        <v>124037</v>
      </c>
      <c r="H6" s="32">
        <f t="shared" si="0"/>
        <v>9515.6294750759862</v>
      </c>
      <c r="I6" s="3">
        <f>+I5</f>
        <v>124037</v>
      </c>
      <c r="J6" s="32">
        <f t="shared" si="1"/>
        <v>9515.6294750759862</v>
      </c>
      <c r="L6" s="2">
        <v>144536</v>
      </c>
    </row>
    <row r="7" spans="1:12" x14ac:dyDescent="0.25">
      <c r="A7">
        <v>2017</v>
      </c>
      <c r="B7" t="b">
        <v>1</v>
      </c>
      <c r="C7" t="b">
        <v>0</v>
      </c>
      <c r="D7" s="32">
        <v>378745921.75</v>
      </c>
      <c r="E7" s="2">
        <v>19619652</v>
      </c>
      <c r="F7" s="2">
        <v>60114385.520000003</v>
      </c>
      <c r="G7" s="2">
        <v>110262</v>
      </c>
      <c r="H7" s="32">
        <f t="shared" si="0"/>
        <v>3434.9632851753099</v>
      </c>
      <c r="I7" s="3">
        <f>+I6</f>
        <v>124037</v>
      </c>
      <c r="J7" s="32">
        <f t="shared" si="1"/>
        <v>3053.4914723026195</v>
      </c>
      <c r="L7" s="2">
        <v>158972</v>
      </c>
    </row>
    <row r="8" spans="1:12" x14ac:dyDescent="0.25">
      <c r="A8">
        <v>2018</v>
      </c>
      <c r="B8" t="b">
        <v>0</v>
      </c>
      <c r="C8" t="b">
        <v>0</v>
      </c>
      <c r="D8" s="32">
        <v>32.25</v>
      </c>
      <c r="E8" s="2">
        <v>7</v>
      </c>
      <c r="F8" s="2">
        <v>7</v>
      </c>
      <c r="G8" s="2">
        <v>6</v>
      </c>
      <c r="H8" s="32">
        <f t="shared" si="0"/>
        <v>5.375</v>
      </c>
      <c r="I8" s="3">
        <f>+L4</f>
        <v>111676</v>
      </c>
      <c r="J8" s="32">
        <f t="shared" si="1"/>
        <v>2.8878183316021345E-4</v>
      </c>
      <c r="L8" s="2">
        <v>1</v>
      </c>
    </row>
    <row r="9" spans="1:12" x14ac:dyDescent="0.25">
      <c r="A9">
        <v>2018</v>
      </c>
      <c r="B9" t="b">
        <v>0</v>
      </c>
      <c r="C9" t="b">
        <v>1</v>
      </c>
      <c r="D9" s="32">
        <v>910822838.10000002</v>
      </c>
      <c r="E9" s="2">
        <v>13902498</v>
      </c>
      <c r="F9" s="2">
        <v>35411705</v>
      </c>
      <c r="G9" s="2">
        <v>111676</v>
      </c>
      <c r="H9" s="32">
        <f t="shared" si="0"/>
        <v>8155.9407401769404</v>
      </c>
      <c r="I9" s="3">
        <f>+I8</f>
        <v>111676</v>
      </c>
      <c r="J9" s="32">
        <f t="shared" si="1"/>
        <v>8155.9407401769404</v>
      </c>
    </row>
    <row r="10" spans="1:12" x14ac:dyDescent="0.25">
      <c r="A10">
        <v>2018</v>
      </c>
      <c r="B10" t="b">
        <v>1</v>
      </c>
      <c r="C10" t="b">
        <v>0</v>
      </c>
      <c r="D10" s="32">
        <v>340974963.25999999</v>
      </c>
      <c r="E10" s="2">
        <v>26317461</v>
      </c>
      <c r="F10" s="2">
        <v>57745190</v>
      </c>
      <c r="G10" s="2">
        <v>100630</v>
      </c>
      <c r="H10" s="32">
        <f t="shared" si="0"/>
        <v>3388.402695617609</v>
      </c>
      <c r="I10" s="3">
        <f>+I9</f>
        <v>111676</v>
      </c>
      <c r="J10" s="32">
        <f t="shared" si="1"/>
        <v>3053.2519364948598</v>
      </c>
    </row>
    <row r="11" spans="1:12" x14ac:dyDescent="0.25">
      <c r="A11">
        <v>2019</v>
      </c>
      <c r="B11" t="b">
        <v>0</v>
      </c>
      <c r="C11" t="b">
        <v>0</v>
      </c>
      <c r="D11" s="32">
        <v>936.36</v>
      </c>
      <c r="E11" s="2">
        <v>8</v>
      </c>
      <c r="F11" s="2">
        <v>9</v>
      </c>
      <c r="G11" s="2">
        <v>6</v>
      </c>
      <c r="H11" s="32">
        <f t="shared" si="0"/>
        <v>156.06</v>
      </c>
      <c r="I11" s="3">
        <f>+L5</f>
        <v>149213</v>
      </c>
      <c r="J11" s="32">
        <f t="shared" si="1"/>
        <v>6.2753245360658927E-3</v>
      </c>
    </row>
    <row r="12" spans="1:12" x14ac:dyDescent="0.25">
      <c r="A12">
        <v>2019</v>
      </c>
      <c r="B12" t="b">
        <v>0</v>
      </c>
      <c r="C12" t="b">
        <v>1</v>
      </c>
      <c r="D12" s="32">
        <v>1094337926.9200001</v>
      </c>
      <c r="E12" s="2">
        <v>18770470</v>
      </c>
      <c r="F12" s="2">
        <v>62856188.909999996</v>
      </c>
      <c r="G12" s="2">
        <v>149213</v>
      </c>
      <c r="H12" s="32">
        <f t="shared" si="0"/>
        <v>7334.0655768599254</v>
      </c>
      <c r="I12" s="3">
        <f>+I11</f>
        <v>149213</v>
      </c>
      <c r="J12" s="32">
        <f t="shared" si="1"/>
        <v>7334.0655768599254</v>
      </c>
    </row>
    <row r="13" spans="1:12" x14ac:dyDescent="0.25">
      <c r="A13">
        <v>2019</v>
      </c>
      <c r="B13" t="b">
        <v>1</v>
      </c>
      <c r="C13" t="b">
        <v>0</v>
      </c>
      <c r="D13" s="32">
        <v>468442110.58999997</v>
      </c>
      <c r="E13" s="2">
        <v>31460292</v>
      </c>
      <c r="F13" s="2">
        <v>728991687.57000005</v>
      </c>
      <c r="G13" s="2">
        <v>133209</v>
      </c>
      <c r="H13" s="32">
        <f t="shared" si="0"/>
        <v>3516.5950543131466</v>
      </c>
      <c r="I13" s="3">
        <f>+I12</f>
        <v>149213</v>
      </c>
      <c r="J13" s="32">
        <f t="shared" si="1"/>
        <v>3139.4188883676352</v>
      </c>
    </row>
    <row r="14" spans="1:12" x14ac:dyDescent="0.25">
      <c r="A14">
        <v>2020</v>
      </c>
      <c r="B14" t="b">
        <v>0</v>
      </c>
      <c r="C14" t="b">
        <v>0</v>
      </c>
      <c r="D14" s="32">
        <v>340.96</v>
      </c>
      <c r="E14" s="2">
        <v>5</v>
      </c>
      <c r="F14" s="2">
        <v>7</v>
      </c>
      <c r="G14" s="2">
        <v>5</v>
      </c>
      <c r="H14" s="32">
        <f t="shared" si="0"/>
        <v>68.191999999999993</v>
      </c>
      <c r="I14" s="3">
        <f>+L6</f>
        <v>144536</v>
      </c>
      <c r="J14" s="32">
        <f t="shared" si="1"/>
        <v>2.3589970664747882E-3</v>
      </c>
    </row>
    <row r="15" spans="1:12" x14ac:dyDescent="0.25">
      <c r="A15">
        <v>2020</v>
      </c>
      <c r="B15" t="b">
        <v>0</v>
      </c>
      <c r="C15" t="b">
        <v>1</v>
      </c>
      <c r="D15" s="32">
        <v>1179652294.3699999</v>
      </c>
      <c r="E15" s="2">
        <v>17516198</v>
      </c>
      <c r="F15" s="2">
        <v>99532404.371671304</v>
      </c>
      <c r="G15" s="2">
        <v>144536</v>
      </c>
      <c r="H15" s="32">
        <f t="shared" si="0"/>
        <v>8161.6503457270155</v>
      </c>
      <c r="I15" s="3">
        <f>+I14</f>
        <v>144536</v>
      </c>
      <c r="J15" s="32">
        <f t="shared" si="1"/>
        <v>8161.6503457270155</v>
      </c>
    </row>
    <row r="16" spans="1:12" x14ac:dyDescent="0.25">
      <c r="A16">
        <v>2020</v>
      </c>
      <c r="B16" t="b">
        <v>1</v>
      </c>
      <c r="C16" t="b">
        <v>0</v>
      </c>
      <c r="D16" s="32">
        <v>486464377.27999997</v>
      </c>
      <c r="E16" s="2">
        <v>32072458</v>
      </c>
      <c r="F16" s="2">
        <v>720089506.94995904</v>
      </c>
      <c r="G16" s="2">
        <v>129427</v>
      </c>
      <c r="H16" s="32">
        <f t="shared" si="0"/>
        <v>3758.6004255680805</v>
      </c>
      <c r="I16" s="3">
        <f>+I15</f>
        <v>144536</v>
      </c>
      <c r="J16" s="32">
        <f t="shared" si="1"/>
        <v>3365.6969701666021</v>
      </c>
    </row>
    <row r="17" spans="1:10" x14ac:dyDescent="0.25">
      <c r="A17">
        <v>2021</v>
      </c>
      <c r="B17" t="b">
        <v>0</v>
      </c>
      <c r="C17" t="b">
        <v>1</v>
      </c>
      <c r="D17" s="32">
        <v>1318904582.95</v>
      </c>
      <c r="E17" s="2">
        <v>19776300</v>
      </c>
      <c r="F17" s="2">
        <v>131432043</v>
      </c>
      <c r="G17" s="2">
        <v>158972</v>
      </c>
      <c r="H17" s="32">
        <f t="shared" si="0"/>
        <v>8296.458388584153</v>
      </c>
      <c r="I17" s="3">
        <f>+L7</f>
        <v>158972</v>
      </c>
      <c r="J17" s="32">
        <f t="shared" si="1"/>
        <v>8296.458388584153</v>
      </c>
    </row>
    <row r="18" spans="1:10" x14ac:dyDescent="0.25">
      <c r="A18">
        <v>2021</v>
      </c>
      <c r="B18" t="b">
        <v>1</v>
      </c>
      <c r="C18" t="b">
        <v>0</v>
      </c>
      <c r="D18" s="32">
        <v>516620585.08999997</v>
      </c>
      <c r="E18" s="2">
        <v>29091849</v>
      </c>
      <c r="F18" s="2">
        <v>645846500.62</v>
      </c>
      <c r="G18" s="2">
        <v>142838</v>
      </c>
      <c r="H18" s="32">
        <f t="shared" si="0"/>
        <v>3616.8287506825914</v>
      </c>
      <c r="I18" s="3">
        <f>+I17</f>
        <v>158972</v>
      </c>
      <c r="J18" s="32">
        <f t="shared" si="1"/>
        <v>3249.7583542384823</v>
      </c>
    </row>
    <row r="19" spans="1:10" x14ac:dyDescent="0.25">
      <c r="A19">
        <v>2022</v>
      </c>
      <c r="B19" t="b">
        <v>0</v>
      </c>
      <c r="C19" t="b">
        <v>1</v>
      </c>
      <c r="D19" s="32">
        <v>19.45</v>
      </c>
      <c r="E19" s="2">
        <v>1</v>
      </c>
      <c r="F19" s="2">
        <v>1</v>
      </c>
      <c r="G19" s="2">
        <v>1</v>
      </c>
      <c r="H19" s="32">
        <f t="shared" si="0"/>
        <v>19.45</v>
      </c>
    </row>
  </sheetData>
  <autoFilter ref="A1:H19" xr:uid="{00000000-0009-0000-0000-000004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556F-6D41-4F1D-8791-2B3BB6AD7DB6}">
  <dimension ref="A1:AT36"/>
  <sheetViews>
    <sheetView zoomScaleNormal="100" workbookViewId="0">
      <pane xSplit="1" topLeftCell="AT1" activePane="topRight" state="frozen"/>
      <selection activeCell="K25" sqref="K25"/>
      <selection pane="topRight" activeCell="K25" sqref="K25"/>
    </sheetView>
  </sheetViews>
  <sheetFormatPr defaultColWidth="7.7109375" defaultRowHeight="12.75" x14ac:dyDescent="0.2"/>
  <cols>
    <col min="1" max="1" width="32.28515625" style="6" bestFit="1" customWidth="1"/>
    <col min="2" max="2" width="8" style="5" hidden="1" customWidth="1"/>
    <col min="3" max="3" width="6.7109375" style="6" hidden="1" customWidth="1"/>
    <col min="4" max="4" width="8" style="5" hidden="1" customWidth="1"/>
    <col min="5" max="5" width="6.7109375" style="6" hidden="1" customWidth="1"/>
    <col min="6" max="6" width="8" style="5" hidden="1" customWidth="1"/>
    <col min="7" max="7" width="6.7109375" style="6" hidden="1" customWidth="1"/>
    <col min="8" max="8" width="8" style="5" hidden="1" customWidth="1"/>
    <col min="9" max="9" width="6.7109375" style="6" hidden="1" customWidth="1"/>
    <col min="10" max="10" width="8" style="5" hidden="1" customWidth="1"/>
    <col min="11" max="11" width="7.42578125" style="6" hidden="1" customWidth="1"/>
    <col min="12" max="12" width="8" style="5" hidden="1" customWidth="1"/>
    <col min="13" max="13" width="6.7109375" style="6" hidden="1" customWidth="1"/>
    <col min="14" max="14" width="8" style="5" hidden="1" customWidth="1"/>
    <col min="15" max="15" width="6.7109375" style="6" hidden="1" customWidth="1"/>
    <col min="16" max="16" width="8" style="5" hidden="1" customWidth="1"/>
    <col min="17" max="17" width="6.7109375" style="6" hidden="1" customWidth="1"/>
    <col min="18" max="18" width="8" style="5" hidden="1" customWidth="1"/>
    <col min="19" max="19" width="6.7109375" style="6" hidden="1" customWidth="1"/>
    <col min="20" max="20" width="8" style="6" hidden="1" customWidth="1"/>
    <col min="21" max="21" width="6.7109375" style="6" hidden="1" customWidth="1"/>
    <col min="22" max="22" width="8" style="7" hidden="1" customWidth="1"/>
    <col min="23" max="23" width="6.7109375" style="6" hidden="1" customWidth="1"/>
    <col min="24" max="24" width="8" style="8" hidden="1" customWidth="1"/>
    <col min="25" max="25" width="6.7109375" style="8" hidden="1" customWidth="1"/>
    <col min="26" max="26" width="8" style="6" hidden="1" customWidth="1"/>
    <col min="27" max="27" width="6.7109375" style="6" hidden="1" customWidth="1"/>
    <col min="28" max="28" width="9.85546875" style="6" hidden="1" customWidth="1"/>
    <col min="29" max="32" width="0" style="6" hidden="1" customWidth="1"/>
    <col min="33" max="33" width="8.42578125" style="6" hidden="1" customWidth="1"/>
    <col min="34" max="35" width="0" style="6" hidden="1" customWidth="1"/>
    <col min="36" max="36" width="8.42578125" style="6" hidden="1" customWidth="1"/>
    <col min="37" max="38" width="0" style="6" hidden="1" customWidth="1"/>
    <col min="39" max="39" width="8.28515625" style="6" bestFit="1" customWidth="1"/>
    <col min="40" max="16384" width="7.7109375" style="6"/>
  </cols>
  <sheetData>
    <row r="1" spans="1:46" ht="18.75" x14ac:dyDescent="0.3">
      <c r="A1" s="4" t="s">
        <v>1915</v>
      </c>
    </row>
    <row r="2" spans="1:46" x14ac:dyDescent="0.2">
      <c r="A2" s="9"/>
    </row>
    <row r="3" spans="1:46" ht="15" x14ac:dyDescent="0.25">
      <c r="A3" s="10" t="s">
        <v>1916</v>
      </c>
    </row>
    <row r="4" spans="1:46" x14ac:dyDescent="0.2">
      <c r="B4" s="11"/>
      <c r="C4" s="12" t="s">
        <v>1917</v>
      </c>
      <c r="D4" s="12" t="s">
        <v>1917</v>
      </c>
      <c r="E4" s="12" t="s">
        <v>1918</v>
      </c>
      <c r="F4" s="12" t="s">
        <v>1918</v>
      </c>
      <c r="G4" s="12" t="s">
        <v>1919</v>
      </c>
      <c r="H4" s="12" t="s">
        <v>1919</v>
      </c>
      <c r="I4" s="12" t="s">
        <v>1920</v>
      </c>
      <c r="J4" s="12" t="s">
        <v>1920</v>
      </c>
      <c r="K4" s="12" t="s">
        <v>1921</v>
      </c>
      <c r="L4" s="12" t="s">
        <v>1921</v>
      </c>
      <c r="M4" s="12" t="s">
        <v>1922</v>
      </c>
      <c r="N4" s="12" t="s">
        <v>1922</v>
      </c>
      <c r="O4" s="12" t="s">
        <v>1923</v>
      </c>
      <c r="P4" s="12" t="s">
        <v>1923</v>
      </c>
      <c r="Q4" s="13" t="s">
        <v>1924</v>
      </c>
      <c r="R4" s="12" t="s">
        <v>1924</v>
      </c>
      <c r="S4" s="13" t="s">
        <v>1925</v>
      </c>
      <c r="T4" s="12" t="s">
        <v>1925</v>
      </c>
      <c r="U4" s="13" t="s">
        <v>1926</v>
      </c>
      <c r="V4" s="14" t="s">
        <v>1926</v>
      </c>
      <c r="W4" s="14" t="s">
        <v>1927</v>
      </c>
      <c r="X4" s="15" t="s">
        <v>1927</v>
      </c>
      <c r="Y4" s="14" t="s">
        <v>1928</v>
      </c>
      <c r="Z4" s="15" t="s">
        <v>1928</v>
      </c>
      <c r="AA4" s="14" t="s">
        <v>1929</v>
      </c>
      <c r="AB4" s="15" t="s">
        <v>1929</v>
      </c>
      <c r="AC4" s="16" t="s">
        <v>1930</v>
      </c>
      <c r="AD4" s="16" t="s">
        <v>1930</v>
      </c>
      <c r="AE4" s="16" t="s">
        <v>1931</v>
      </c>
      <c r="AF4" s="16" t="s">
        <v>1931</v>
      </c>
      <c r="AG4" s="13" t="s">
        <v>1932</v>
      </c>
      <c r="AH4" s="13" t="s">
        <v>1932</v>
      </c>
      <c r="AI4" s="13" t="s">
        <v>1933</v>
      </c>
      <c r="AJ4" s="13" t="s">
        <v>1933</v>
      </c>
      <c r="AK4" s="16" t="s">
        <v>1934</v>
      </c>
      <c r="AL4" s="16" t="s">
        <v>1934</v>
      </c>
      <c r="AM4" s="16" t="s">
        <v>1935</v>
      </c>
      <c r="AN4" s="16" t="s">
        <v>1935</v>
      </c>
      <c r="AO4" s="16" t="s">
        <v>1936</v>
      </c>
      <c r="AP4" s="16" t="s">
        <v>1936</v>
      </c>
      <c r="AQ4" s="16" t="s">
        <v>1937</v>
      </c>
      <c r="AR4" s="16" t="s">
        <v>1937</v>
      </c>
      <c r="AS4" s="16" t="s">
        <v>1938</v>
      </c>
      <c r="AT4" s="16" t="s">
        <v>1938</v>
      </c>
    </row>
    <row r="5" spans="1:46" x14ac:dyDescent="0.2">
      <c r="A5" s="17" t="s">
        <v>1939</v>
      </c>
      <c r="B5" s="11" t="s">
        <v>1940</v>
      </c>
      <c r="C5" s="18" t="s">
        <v>1941</v>
      </c>
      <c r="D5" s="11" t="s">
        <v>1942</v>
      </c>
      <c r="E5" s="18" t="s">
        <v>1941</v>
      </c>
      <c r="F5" s="11" t="s">
        <v>1943</v>
      </c>
      <c r="G5" s="18" t="s">
        <v>1941</v>
      </c>
      <c r="H5" s="11" t="s">
        <v>1943</v>
      </c>
      <c r="I5" s="18" t="s">
        <v>1941</v>
      </c>
      <c r="J5" s="11" t="s">
        <v>1943</v>
      </c>
      <c r="K5" s="18" t="s">
        <v>1941</v>
      </c>
      <c r="L5" s="11" t="s">
        <v>1943</v>
      </c>
      <c r="M5" s="18" t="s">
        <v>1944</v>
      </c>
      <c r="N5" s="11" t="s">
        <v>1943</v>
      </c>
      <c r="O5" s="18" t="s">
        <v>1944</v>
      </c>
      <c r="P5" s="11" t="s">
        <v>1943</v>
      </c>
      <c r="Q5" s="18" t="s">
        <v>1945</v>
      </c>
      <c r="R5" s="11" t="s">
        <v>1943</v>
      </c>
      <c r="S5" s="18" t="s">
        <v>1945</v>
      </c>
      <c r="T5" s="11" t="s">
        <v>1943</v>
      </c>
      <c r="U5" s="18" t="s">
        <v>1945</v>
      </c>
      <c r="V5" s="19" t="s">
        <v>1943</v>
      </c>
      <c r="W5" s="18" t="s">
        <v>1945</v>
      </c>
      <c r="X5" s="20" t="s">
        <v>1943</v>
      </c>
      <c r="Y5" s="18" t="s">
        <v>1945</v>
      </c>
      <c r="Z5" s="20" t="s">
        <v>1943</v>
      </c>
      <c r="AA5" s="18" t="s">
        <v>1945</v>
      </c>
      <c r="AB5" s="20" t="s">
        <v>1943</v>
      </c>
      <c r="AC5" s="18" t="s">
        <v>1945</v>
      </c>
      <c r="AD5" s="18" t="s">
        <v>1943</v>
      </c>
      <c r="AE5" s="18" t="s">
        <v>1945</v>
      </c>
      <c r="AF5" s="18" t="s">
        <v>1943</v>
      </c>
      <c r="AG5" s="18" t="s">
        <v>1945</v>
      </c>
      <c r="AH5" s="18" t="s">
        <v>1943</v>
      </c>
      <c r="AI5" s="18" t="s">
        <v>1945</v>
      </c>
      <c r="AJ5" s="18" t="s">
        <v>1943</v>
      </c>
      <c r="AK5" s="18" t="s">
        <v>1945</v>
      </c>
      <c r="AL5" s="18" t="s">
        <v>1943</v>
      </c>
      <c r="AM5" s="18" t="s">
        <v>1945</v>
      </c>
      <c r="AN5" s="18" t="s">
        <v>1943</v>
      </c>
      <c r="AO5" s="18" t="s">
        <v>1945</v>
      </c>
      <c r="AP5" s="18" t="s">
        <v>1943</v>
      </c>
      <c r="AQ5" s="18" t="s">
        <v>1945</v>
      </c>
      <c r="AR5" s="18" t="s">
        <v>1943</v>
      </c>
      <c r="AS5" s="18" t="s">
        <v>1945</v>
      </c>
      <c r="AT5" s="18" t="s">
        <v>1943</v>
      </c>
    </row>
    <row r="6" spans="1:46" x14ac:dyDescent="0.2">
      <c r="A6" s="17"/>
      <c r="B6" s="5" t="s">
        <v>307</v>
      </c>
      <c r="T6" s="5"/>
    </row>
    <row r="7" spans="1:46" x14ac:dyDescent="0.2">
      <c r="A7" s="17" t="s">
        <v>1946</v>
      </c>
      <c r="B7" s="21">
        <v>35.06</v>
      </c>
      <c r="C7" s="22">
        <v>1.0209999999999999</v>
      </c>
      <c r="D7" s="21">
        <f t="shared" ref="D7:D12" si="0">B7*C7</f>
        <v>35.796259999999997</v>
      </c>
      <c r="E7" s="22">
        <v>1.026</v>
      </c>
      <c r="F7" s="21">
        <f t="shared" ref="F7:F12" si="1">D7*E7</f>
        <v>36.726962759999999</v>
      </c>
      <c r="G7" s="22">
        <v>1.03</v>
      </c>
      <c r="H7" s="21">
        <f t="shared" ref="H7:H12" si="2">F7*G7</f>
        <v>37.8287716428</v>
      </c>
      <c r="I7" s="22">
        <v>1.0289999999999999</v>
      </c>
      <c r="J7" s="21">
        <f t="shared" ref="J7:J12" si="3">H7*I7</f>
        <v>38.925806020441193</v>
      </c>
      <c r="K7" s="22">
        <v>1.0309999999999999</v>
      </c>
      <c r="L7" s="21">
        <f t="shared" ref="L7:L12" si="4">J7*K7</f>
        <v>40.132506007074866</v>
      </c>
      <c r="M7" s="22">
        <v>1.028</v>
      </c>
      <c r="N7" s="21">
        <f t="shared" ref="N7:N12" si="5">M7*L7</f>
        <v>41.256216175272961</v>
      </c>
      <c r="O7" s="22">
        <v>1.0209999999999999</v>
      </c>
      <c r="P7" s="21">
        <f t="shared" ref="P7:P12" si="6">N7*O7</f>
        <v>42.122596714953687</v>
      </c>
      <c r="Q7" s="22">
        <v>1.018</v>
      </c>
      <c r="R7" s="21">
        <f t="shared" ref="R7:R12" si="7">P7*Q7</f>
        <v>42.880803455822857</v>
      </c>
      <c r="S7" s="22">
        <v>1.016</v>
      </c>
      <c r="T7" s="21">
        <f t="shared" ref="T7:T12" si="8">R7*S7</f>
        <v>43.566896311116025</v>
      </c>
      <c r="U7" s="22">
        <v>1.012</v>
      </c>
      <c r="V7" s="21">
        <f t="shared" ref="V7:V12" si="9">T7*U7</f>
        <v>44.08969906684942</v>
      </c>
      <c r="W7" s="22">
        <v>1.004</v>
      </c>
      <c r="X7" s="8">
        <f t="shared" ref="X7:X12" si="10">ROUND(V7*W7,2)</f>
        <v>44.27</v>
      </c>
      <c r="Y7" s="22">
        <v>1.006</v>
      </c>
      <c r="Z7" s="8">
        <f t="shared" ref="Z7:AB12" si="11">ROUND(X7*Y7,2)</f>
        <v>44.54</v>
      </c>
      <c r="AA7" s="23">
        <v>1.008</v>
      </c>
      <c r="AB7" s="8">
        <f>ROUND(Z7*AA7,2)</f>
        <v>44.9</v>
      </c>
      <c r="AC7" s="23">
        <v>1.008</v>
      </c>
      <c r="AD7" s="24">
        <f t="shared" ref="AD7:AD12" si="12">ROUND(AB7*AC7,2)</f>
        <v>45.26</v>
      </c>
      <c r="AE7" s="23">
        <v>1.008</v>
      </c>
      <c r="AF7" s="24">
        <f t="shared" ref="AF7:AF12" si="13">ROUND(AD7*AE7,2)</f>
        <v>45.62</v>
      </c>
      <c r="AG7" s="6">
        <v>1.0109999999999999</v>
      </c>
      <c r="AH7" s="24">
        <f t="shared" ref="AH7:AH12" si="14">ROUND(AF7*AG7,2)</f>
        <v>46.12</v>
      </c>
      <c r="AI7" s="6">
        <v>1.012</v>
      </c>
      <c r="AJ7" s="24">
        <f t="shared" ref="AJ7:AN12" si="15">ROUND(AH7*AI7,2)</f>
        <v>46.67</v>
      </c>
      <c r="AK7" s="6">
        <v>1.014</v>
      </c>
      <c r="AL7" s="24">
        <f t="shared" si="15"/>
        <v>47.32</v>
      </c>
      <c r="AM7" s="6">
        <v>1.0149999999999999</v>
      </c>
      <c r="AN7" s="24">
        <f t="shared" si="15"/>
        <v>48.03</v>
      </c>
      <c r="AO7" s="6">
        <v>1.0189999999999999</v>
      </c>
      <c r="AP7" s="24">
        <f t="shared" ref="AP7:AP12" si="16">ROUND(AN7*AO7,2)</f>
        <v>48.94</v>
      </c>
      <c r="AQ7" s="6">
        <v>1.014</v>
      </c>
      <c r="AR7" s="24">
        <f>ROUND(AP7*AQ7,2)</f>
        <v>49.63</v>
      </c>
      <c r="AS7" s="6">
        <v>1.0209999999999999</v>
      </c>
      <c r="AT7" s="24">
        <f>ROUND(AR7*AS7,2)</f>
        <v>50.67</v>
      </c>
    </row>
    <row r="8" spans="1:46" x14ac:dyDescent="0.2">
      <c r="A8" s="17" t="s">
        <v>1947</v>
      </c>
      <c r="B8" s="21">
        <v>104.15</v>
      </c>
      <c r="C8" s="22">
        <v>1.0209999999999999</v>
      </c>
      <c r="D8" s="21">
        <f t="shared" si="0"/>
        <v>106.33714999999999</v>
      </c>
      <c r="E8" s="22">
        <v>1.026</v>
      </c>
      <c r="F8" s="21">
        <f t="shared" si="1"/>
        <v>109.10191589999999</v>
      </c>
      <c r="G8" s="22">
        <v>1.03</v>
      </c>
      <c r="H8" s="21">
        <f t="shared" si="2"/>
        <v>112.374973377</v>
      </c>
      <c r="I8" s="22">
        <v>1.0289999999999999</v>
      </c>
      <c r="J8" s="21">
        <f t="shared" si="3"/>
        <v>115.633847604933</v>
      </c>
      <c r="K8" s="22">
        <v>1.0309999999999999</v>
      </c>
      <c r="L8" s="21">
        <f t="shared" si="4"/>
        <v>119.2184968806859</v>
      </c>
      <c r="M8" s="22">
        <v>1.028</v>
      </c>
      <c r="N8" s="21">
        <f t="shared" si="5"/>
        <v>122.55661479334512</v>
      </c>
      <c r="O8" s="22">
        <v>1.0209999999999999</v>
      </c>
      <c r="P8" s="21">
        <f t="shared" si="6"/>
        <v>125.13030370400536</v>
      </c>
      <c r="Q8" s="22">
        <v>1.018</v>
      </c>
      <c r="R8" s="21">
        <f t="shared" si="7"/>
        <v>127.38264917067745</v>
      </c>
      <c r="S8" s="22">
        <v>1.016</v>
      </c>
      <c r="T8" s="21">
        <f t="shared" si="8"/>
        <v>129.4207715574083</v>
      </c>
      <c r="U8" s="22">
        <v>1.012</v>
      </c>
      <c r="V8" s="21">
        <f t="shared" si="9"/>
        <v>130.9738208160972</v>
      </c>
      <c r="W8" s="22">
        <v>1.004</v>
      </c>
      <c r="X8" s="8">
        <f t="shared" si="10"/>
        <v>131.5</v>
      </c>
      <c r="Y8" s="22">
        <v>1.006</v>
      </c>
      <c r="Z8" s="8">
        <f t="shared" si="11"/>
        <v>132.29</v>
      </c>
      <c r="AA8" s="23">
        <v>1.008</v>
      </c>
      <c r="AB8" s="8">
        <f t="shared" si="11"/>
        <v>133.35</v>
      </c>
      <c r="AC8" s="23">
        <v>1.008</v>
      </c>
      <c r="AD8" s="24">
        <f t="shared" si="12"/>
        <v>134.41999999999999</v>
      </c>
      <c r="AE8" s="23">
        <v>1.008</v>
      </c>
      <c r="AF8" s="24">
        <f t="shared" si="13"/>
        <v>135.5</v>
      </c>
      <c r="AG8" s="6">
        <v>1.0109999999999999</v>
      </c>
      <c r="AH8" s="24">
        <f t="shared" si="14"/>
        <v>136.99</v>
      </c>
      <c r="AI8" s="6">
        <v>1.012</v>
      </c>
      <c r="AJ8" s="24">
        <f t="shared" si="15"/>
        <v>138.63</v>
      </c>
      <c r="AK8" s="6">
        <v>1.014</v>
      </c>
      <c r="AL8" s="24">
        <f t="shared" si="15"/>
        <v>140.57</v>
      </c>
      <c r="AM8" s="6">
        <v>1.0149999999999999</v>
      </c>
      <c r="AN8" s="24">
        <f t="shared" si="15"/>
        <v>142.68</v>
      </c>
      <c r="AO8" s="6">
        <v>1.0189999999999999</v>
      </c>
      <c r="AP8" s="24">
        <f t="shared" si="16"/>
        <v>145.38999999999999</v>
      </c>
      <c r="AQ8" s="6">
        <v>1.014</v>
      </c>
      <c r="AR8" s="24">
        <f t="shared" ref="AR8:AR12" si="17">ROUND(AP8*AQ8,2)</f>
        <v>147.43</v>
      </c>
      <c r="AS8" s="6">
        <v>1.0209999999999999</v>
      </c>
      <c r="AT8" s="24">
        <f t="shared" ref="AT8:AT12" si="18">ROUND(AR8*AS8,2)</f>
        <v>150.53</v>
      </c>
    </row>
    <row r="9" spans="1:46" x14ac:dyDescent="0.2">
      <c r="A9" s="17" t="s">
        <v>1948</v>
      </c>
      <c r="B9" s="21">
        <v>92.2</v>
      </c>
      <c r="C9" s="22">
        <v>1.0209999999999999</v>
      </c>
      <c r="D9" s="21">
        <f t="shared" si="0"/>
        <v>94.136199999999988</v>
      </c>
      <c r="E9" s="22">
        <v>1.026</v>
      </c>
      <c r="F9" s="21">
        <f t="shared" si="1"/>
        <v>96.583741199999992</v>
      </c>
      <c r="G9" s="22">
        <v>1.03</v>
      </c>
      <c r="H9" s="21">
        <f t="shared" si="2"/>
        <v>99.481253435999989</v>
      </c>
      <c r="I9" s="22">
        <v>1.0289999999999999</v>
      </c>
      <c r="J9" s="21">
        <f t="shared" si="3"/>
        <v>102.36620978564397</v>
      </c>
      <c r="K9" s="22">
        <v>1.0309999999999999</v>
      </c>
      <c r="L9" s="21">
        <f t="shared" si="4"/>
        <v>105.53956228899892</v>
      </c>
      <c r="M9" s="22">
        <v>1.028</v>
      </c>
      <c r="N9" s="21">
        <f t="shared" si="5"/>
        <v>108.4946700330909</v>
      </c>
      <c r="O9" s="22">
        <v>1.0209999999999999</v>
      </c>
      <c r="P9" s="21">
        <f t="shared" si="6"/>
        <v>110.7730581037858</v>
      </c>
      <c r="Q9" s="22">
        <v>1.018</v>
      </c>
      <c r="R9" s="21">
        <f t="shared" si="7"/>
        <v>112.76697314965395</v>
      </c>
      <c r="S9" s="22">
        <v>1.016</v>
      </c>
      <c r="T9" s="21">
        <f t="shared" si="8"/>
        <v>114.57124472004841</v>
      </c>
      <c r="U9" s="22">
        <v>1.012</v>
      </c>
      <c r="V9" s="21">
        <f t="shared" si="9"/>
        <v>115.946099656689</v>
      </c>
      <c r="W9" s="22">
        <v>1.004</v>
      </c>
      <c r="X9" s="8">
        <f t="shared" si="10"/>
        <v>116.41</v>
      </c>
      <c r="Y9" s="22">
        <v>1.006</v>
      </c>
      <c r="Z9" s="8">
        <f t="shared" si="11"/>
        <v>117.11</v>
      </c>
      <c r="AA9" s="23">
        <v>1.008</v>
      </c>
      <c r="AB9" s="8">
        <f t="shared" si="11"/>
        <v>118.05</v>
      </c>
      <c r="AC9" s="23">
        <v>1.008</v>
      </c>
      <c r="AD9" s="24">
        <f t="shared" si="12"/>
        <v>118.99</v>
      </c>
      <c r="AE9" s="23">
        <v>1.008</v>
      </c>
      <c r="AF9" s="24">
        <f t="shared" si="13"/>
        <v>119.94</v>
      </c>
      <c r="AG9" s="6">
        <v>1.0109999999999999</v>
      </c>
      <c r="AH9" s="24">
        <f t="shared" si="14"/>
        <v>121.26</v>
      </c>
      <c r="AI9" s="6">
        <v>1.012</v>
      </c>
      <c r="AJ9" s="24">
        <f t="shared" si="15"/>
        <v>122.72</v>
      </c>
      <c r="AK9" s="6">
        <v>1.014</v>
      </c>
      <c r="AL9" s="24">
        <f t="shared" si="15"/>
        <v>124.44</v>
      </c>
      <c r="AM9" s="6">
        <v>1.0149999999999999</v>
      </c>
      <c r="AN9" s="24">
        <f t="shared" si="15"/>
        <v>126.31</v>
      </c>
      <c r="AO9" s="6">
        <v>1.0189999999999999</v>
      </c>
      <c r="AP9" s="24">
        <f t="shared" si="16"/>
        <v>128.71</v>
      </c>
      <c r="AQ9" s="6">
        <v>1.014</v>
      </c>
      <c r="AR9" s="24">
        <f t="shared" si="17"/>
        <v>130.51</v>
      </c>
      <c r="AS9" s="6">
        <v>1.0209999999999999</v>
      </c>
      <c r="AT9" s="24">
        <f t="shared" si="18"/>
        <v>133.25</v>
      </c>
    </row>
    <row r="10" spans="1:46" x14ac:dyDescent="0.2">
      <c r="A10" s="17" t="s">
        <v>1949</v>
      </c>
      <c r="B10" s="21">
        <v>115.43</v>
      </c>
      <c r="C10" s="22">
        <v>1.0209999999999999</v>
      </c>
      <c r="D10" s="21">
        <f t="shared" si="0"/>
        <v>117.85402999999999</v>
      </c>
      <c r="E10" s="22">
        <v>1.026</v>
      </c>
      <c r="F10" s="21">
        <f t="shared" si="1"/>
        <v>120.91823477999999</v>
      </c>
      <c r="G10" s="22">
        <v>1.03</v>
      </c>
      <c r="H10" s="21">
        <f t="shared" si="2"/>
        <v>124.54578182339999</v>
      </c>
      <c r="I10" s="22">
        <v>1.0289999999999999</v>
      </c>
      <c r="J10" s="21">
        <f t="shared" si="3"/>
        <v>128.15760949627858</v>
      </c>
      <c r="K10" s="22">
        <v>1.0309999999999999</v>
      </c>
      <c r="L10" s="21">
        <f t="shared" si="4"/>
        <v>132.13049539066321</v>
      </c>
      <c r="M10" s="22">
        <v>1.028</v>
      </c>
      <c r="N10" s="21">
        <f t="shared" si="5"/>
        <v>135.83014926160178</v>
      </c>
      <c r="O10" s="22">
        <v>1.0209999999999999</v>
      </c>
      <c r="P10" s="21">
        <f t="shared" si="6"/>
        <v>138.6825823960954</v>
      </c>
      <c r="Q10" s="22">
        <v>1.018</v>
      </c>
      <c r="R10" s="21">
        <f t="shared" si="7"/>
        <v>141.17886887922512</v>
      </c>
      <c r="S10" s="22">
        <v>1.016</v>
      </c>
      <c r="T10" s="21">
        <f t="shared" si="8"/>
        <v>143.43773078129271</v>
      </c>
      <c r="U10" s="22">
        <v>1.012</v>
      </c>
      <c r="V10" s="21">
        <f t="shared" si="9"/>
        <v>145.15898355066824</v>
      </c>
      <c r="W10" s="22">
        <v>1.004</v>
      </c>
      <c r="X10" s="8">
        <f t="shared" si="10"/>
        <v>145.74</v>
      </c>
      <c r="Y10" s="22">
        <v>1.006</v>
      </c>
      <c r="Z10" s="8">
        <f t="shared" si="11"/>
        <v>146.61000000000001</v>
      </c>
      <c r="AA10" s="23">
        <v>1.008</v>
      </c>
      <c r="AB10" s="8">
        <f t="shared" si="11"/>
        <v>147.78</v>
      </c>
      <c r="AC10" s="23">
        <v>1.008</v>
      </c>
      <c r="AD10" s="24">
        <f t="shared" si="12"/>
        <v>148.96</v>
      </c>
      <c r="AE10" s="23">
        <v>1.008</v>
      </c>
      <c r="AF10" s="24">
        <f t="shared" si="13"/>
        <v>150.15</v>
      </c>
      <c r="AG10" s="6">
        <v>1.0109999999999999</v>
      </c>
      <c r="AH10" s="24">
        <f t="shared" si="14"/>
        <v>151.80000000000001</v>
      </c>
      <c r="AI10" s="6">
        <v>1.012</v>
      </c>
      <c r="AJ10" s="24">
        <f t="shared" si="15"/>
        <v>153.62</v>
      </c>
      <c r="AK10" s="6">
        <v>1.014</v>
      </c>
      <c r="AL10" s="24">
        <f t="shared" si="15"/>
        <v>155.77000000000001</v>
      </c>
      <c r="AM10" s="6">
        <v>1.0149999999999999</v>
      </c>
      <c r="AN10" s="24">
        <f t="shared" si="15"/>
        <v>158.11000000000001</v>
      </c>
      <c r="AO10" s="6">
        <v>1.0189999999999999</v>
      </c>
      <c r="AP10" s="24">
        <f t="shared" si="16"/>
        <v>161.11000000000001</v>
      </c>
      <c r="AQ10" s="6">
        <v>1.014</v>
      </c>
      <c r="AR10" s="24">
        <f t="shared" si="17"/>
        <v>163.37</v>
      </c>
      <c r="AS10" s="6">
        <v>1.0209999999999999</v>
      </c>
      <c r="AT10" s="24">
        <f t="shared" si="18"/>
        <v>166.8</v>
      </c>
    </row>
    <row r="11" spans="1:46" x14ac:dyDescent="0.2">
      <c r="A11" s="17" t="s">
        <v>1950</v>
      </c>
      <c r="B11" s="21">
        <v>0.84</v>
      </c>
      <c r="C11" s="22">
        <v>1.0209999999999999</v>
      </c>
      <c r="D11" s="21">
        <f>B11*C11</f>
        <v>0.85763999999999985</v>
      </c>
      <c r="E11" s="22">
        <v>1.026</v>
      </c>
      <c r="F11" s="21">
        <f>D11*E11</f>
        <v>0.87993863999999988</v>
      </c>
      <c r="G11" s="22">
        <v>1.03</v>
      </c>
      <c r="H11" s="21">
        <f>F11*G11</f>
        <v>0.90633679919999988</v>
      </c>
      <c r="I11" s="22">
        <v>1.0289999999999999</v>
      </c>
      <c r="J11" s="21">
        <f>H11*I11</f>
        <v>0.9326205663767998</v>
      </c>
      <c r="K11" s="22">
        <v>1.0309999999999999</v>
      </c>
      <c r="L11" s="21">
        <f>J11*K11</f>
        <v>0.96153180393448057</v>
      </c>
      <c r="M11" s="22">
        <v>1.028</v>
      </c>
      <c r="N11" s="21">
        <f>M11*L11</f>
        <v>0.98845469444464606</v>
      </c>
      <c r="O11" s="22">
        <v>1.0209999999999999</v>
      </c>
      <c r="P11" s="21">
        <f>N11*O11</f>
        <v>1.0092122430279835</v>
      </c>
      <c r="Q11" s="22">
        <v>1.018</v>
      </c>
      <c r="R11" s="21">
        <f>P11*Q11</f>
        <v>1.0273780634024872</v>
      </c>
      <c r="S11" s="22">
        <v>1.016</v>
      </c>
      <c r="T11" s="21">
        <f>R11*S11</f>
        <v>1.043816112416927</v>
      </c>
      <c r="U11" s="22">
        <v>1.012</v>
      </c>
      <c r="V11" s="21">
        <f>T11*U11</f>
        <v>1.05634190576593</v>
      </c>
      <c r="W11" s="22">
        <v>1.004</v>
      </c>
      <c r="X11" s="8">
        <f>ROUND(V11*W11,2)</f>
        <v>1.06</v>
      </c>
      <c r="Y11" s="22">
        <v>1.006</v>
      </c>
      <c r="Z11" s="8">
        <f>ROUND(X11*Y11,2)</f>
        <v>1.07</v>
      </c>
      <c r="AA11" s="23">
        <v>1.008</v>
      </c>
      <c r="AB11" s="8">
        <f>ROUND(Z11*AA11,2)</f>
        <v>1.08</v>
      </c>
      <c r="AC11" s="23">
        <v>1.008</v>
      </c>
      <c r="AD11" s="24">
        <f t="shared" si="12"/>
        <v>1.0900000000000001</v>
      </c>
      <c r="AE11" s="23">
        <v>1.008</v>
      </c>
      <c r="AF11" s="24">
        <f t="shared" si="13"/>
        <v>1.1000000000000001</v>
      </c>
      <c r="AG11" s="6">
        <v>1.0109999999999999</v>
      </c>
      <c r="AH11" s="24">
        <f t="shared" si="14"/>
        <v>1.1100000000000001</v>
      </c>
      <c r="AI11" s="6">
        <v>1.012</v>
      </c>
      <c r="AJ11" s="24">
        <f t="shared" si="15"/>
        <v>1.1200000000000001</v>
      </c>
      <c r="AK11" s="6">
        <v>1.014</v>
      </c>
      <c r="AL11" s="24">
        <f t="shared" si="15"/>
        <v>1.1399999999999999</v>
      </c>
      <c r="AM11" s="6">
        <v>1.0149999999999999</v>
      </c>
      <c r="AN11" s="24">
        <f t="shared" si="15"/>
        <v>1.1599999999999999</v>
      </c>
      <c r="AO11" s="6">
        <v>1.0189999999999999</v>
      </c>
      <c r="AP11" s="24">
        <f t="shared" si="16"/>
        <v>1.18</v>
      </c>
      <c r="AQ11" s="6">
        <v>1.014</v>
      </c>
      <c r="AR11" s="24">
        <f t="shared" si="17"/>
        <v>1.2</v>
      </c>
      <c r="AS11" s="6">
        <v>1.0209999999999999</v>
      </c>
      <c r="AT11" s="24">
        <f t="shared" si="18"/>
        <v>1.23</v>
      </c>
    </row>
    <row r="12" spans="1:46" x14ac:dyDescent="0.2">
      <c r="A12" s="17" t="s">
        <v>1951</v>
      </c>
      <c r="B12" s="21">
        <v>17.82</v>
      </c>
      <c r="C12" s="22">
        <v>1.0209999999999999</v>
      </c>
      <c r="D12" s="21">
        <f t="shared" si="0"/>
        <v>18.194219999999998</v>
      </c>
      <c r="E12" s="22">
        <v>1.026</v>
      </c>
      <c r="F12" s="21">
        <f t="shared" si="1"/>
        <v>18.667269719999997</v>
      </c>
      <c r="G12" s="22">
        <v>1.03</v>
      </c>
      <c r="H12" s="21">
        <f t="shared" si="2"/>
        <v>19.227287811599997</v>
      </c>
      <c r="I12" s="22">
        <v>1.0289999999999999</v>
      </c>
      <c r="J12" s="21">
        <f t="shared" si="3"/>
        <v>19.784879158136395</v>
      </c>
      <c r="K12" s="22">
        <v>1.0309999999999999</v>
      </c>
      <c r="L12" s="21">
        <f t="shared" si="4"/>
        <v>20.398210412038623</v>
      </c>
      <c r="M12" s="22">
        <v>1.028</v>
      </c>
      <c r="N12" s="21">
        <f t="shared" si="5"/>
        <v>20.969360303575705</v>
      </c>
      <c r="O12" s="22">
        <v>1.0209999999999999</v>
      </c>
      <c r="P12" s="21">
        <f t="shared" si="6"/>
        <v>21.409716869950792</v>
      </c>
      <c r="Q12" s="22">
        <v>1.018</v>
      </c>
      <c r="R12" s="21">
        <f t="shared" si="7"/>
        <v>21.795091773609908</v>
      </c>
      <c r="S12" s="22">
        <v>1.016</v>
      </c>
      <c r="T12" s="21">
        <f t="shared" si="8"/>
        <v>22.143813241987665</v>
      </c>
      <c r="U12" s="22">
        <v>1.012</v>
      </c>
      <c r="V12" s="21">
        <f t="shared" si="9"/>
        <v>22.409539000891517</v>
      </c>
      <c r="W12" s="22">
        <v>1.004</v>
      </c>
      <c r="X12" s="8">
        <f t="shared" si="10"/>
        <v>22.5</v>
      </c>
      <c r="Y12" s="22">
        <v>1.006</v>
      </c>
      <c r="Z12" s="8">
        <f t="shared" si="11"/>
        <v>22.64</v>
      </c>
      <c r="AA12" s="23">
        <v>1.008</v>
      </c>
      <c r="AB12" s="8">
        <f t="shared" si="11"/>
        <v>22.82</v>
      </c>
      <c r="AC12" s="23">
        <v>1.008</v>
      </c>
      <c r="AD12" s="24">
        <f t="shared" si="12"/>
        <v>23</v>
      </c>
      <c r="AE12" s="23">
        <v>1.008</v>
      </c>
      <c r="AF12" s="24">
        <f t="shared" si="13"/>
        <v>23.18</v>
      </c>
      <c r="AG12" s="6">
        <v>1.0109999999999999</v>
      </c>
      <c r="AH12" s="24">
        <f t="shared" si="14"/>
        <v>23.43</v>
      </c>
      <c r="AI12" s="6">
        <v>1.012</v>
      </c>
      <c r="AJ12" s="24">
        <f t="shared" si="15"/>
        <v>23.71</v>
      </c>
      <c r="AK12" s="6">
        <v>1.014</v>
      </c>
      <c r="AL12" s="24">
        <f t="shared" si="15"/>
        <v>24.04</v>
      </c>
      <c r="AM12" s="6">
        <v>1.0149999999999999</v>
      </c>
      <c r="AN12" s="24">
        <f t="shared" si="15"/>
        <v>24.4</v>
      </c>
      <c r="AO12" s="6">
        <v>1.0189999999999999</v>
      </c>
      <c r="AP12" s="24">
        <f t="shared" si="16"/>
        <v>24.86</v>
      </c>
      <c r="AQ12" s="6">
        <v>1.014</v>
      </c>
      <c r="AR12" s="24">
        <f t="shared" si="17"/>
        <v>25.21</v>
      </c>
      <c r="AS12" s="6">
        <v>1.0209999999999999</v>
      </c>
      <c r="AT12" s="24">
        <f t="shared" si="18"/>
        <v>25.74</v>
      </c>
    </row>
    <row r="13" spans="1:46" x14ac:dyDescent="0.2">
      <c r="O13" s="6" t="s">
        <v>307</v>
      </c>
      <c r="T13" s="5"/>
    </row>
    <row r="14" spans="1:46" x14ac:dyDescent="0.2">
      <c r="O14" s="6" t="s">
        <v>307</v>
      </c>
      <c r="T14" s="5"/>
    </row>
    <row r="15" spans="1:46" ht="15" x14ac:dyDescent="0.25">
      <c r="A15" s="10" t="s">
        <v>1952</v>
      </c>
      <c r="O15" s="6" t="s">
        <v>307</v>
      </c>
      <c r="T15" s="5"/>
    </row>
    <row r="16" spans="1:46" x14ac:dyDescent="0.2">
      <c r="B16" s="25"/>
      <c r="C16" s="12" t="s">
        <v>1917</v>
      </c>
      <c r="D16" s="12" t="s">
        <v>1917</v>
      </c>
      <c r="E16" s="12" t="s">
        <v>1918</v>
      </c>
      <c r="F16" s="12" t="s">
        <v>1918</v>
      </c>
      <c r="G16" s="12" t="s">
        <v>1919</v>
      </c>
      <c r="H16" s="12" t="s">
        <v>1919</v>
      </c>
      <c r="I16" s="12" t="s">
        <v>1920</v>
      </c>
      <c r="J16" s="12" t="s">
        <v>1920</v>
      </c>
      <c r="K16" s="12" t="s">
        <v>1921</v>
      </c>
      <c r="L16" s="12" t="s">
        <v>1921</v>
      </c>
      <c r="M16" s="12" t="s">
        <v>1922</v>
      </c>
      <c r="N16" s="12" t="s">
        <v>1922</v>
      </c>
      <c r="O16" s="12" t="s">
        <v>1923</v>
      </c>
      <c r="P16" s="12" t="s">
        <v>1923</v>
      </c>
      <c r="Q16" s="13" t="s">
        <v>1924</v>
      </c>
      <c r="R16" s="12" t="s">
        <v>1924</v>
      </c>
      <c r="S16" s="13" t="s">
        <v>1925</v>
      </c>
      <c r="T16" s="12" t="s">
        <v>1925</v>
      </c>
      <c r="U16" s="13" t="s">
        <v>1926</v>
      </c>
      <c r="V16" s="14" t="s">
        <v>1926</v>
      </c>
      <c r="W16" s="14" t="s">
        <v>1927</v>
      </c>
      <c r="X16" s="15" t="s">
        <v>1927</v>
      </c>
      <c r="Y16" s="14" t="s">
        <v>1928</v>
      </c>
      <c r="Z16" s="15" t="s">
        <v>1928</v>
      </c>
      <c r="AA16" s="14" t="s">
        <v>1929</v>
      </c>
      <c r="AB16" s="15" t="s">
        <v>1929</v>
      </c>
      <c r="AC16" s="16" t="s">
        <v>1930</v>
      </c>
      <c r="AD16" s="16" t="s">
        <v>1930</v>
      </c>
      <c r="AE16" s="16" t="s">
        <v>1931</v>
      </c>
      <c r="AF16" s="16" t="s">
        <v>1931</v>
      </c>
      <c r="AG16" s="13" t="s">
        <v>1932</v>
      </c>
      <c r="AH16" s="13" t="s">
        <v>1932</v>
      </c>
      <c r="AI16" s="13" t="s">
        <v>1933</v>
      </c>
      <c r="AJ16" s="13" t="s">
        <v>1933</v>
      </c>
      <c r="AK16" s="16" t="s">
        <v>1934</v>
      </c>
      <c r="AL16" s="16" t="s">
        <v>1934</v>
      </c>
      <c r="AM16" s="16" t="s">
        <v>1935</v>
      </c>
      <c r="AN16" s="16" t="s">
        <v>1935</v>
      </c>
      <c r="AO16" s="16" t="s">
        <v>1936</v>
      </c>
      <c r="AP16" s="16" t="s">
        <v>1936</v>
      </c>
      <c r="AQ16" s="16" t="s">
        <v>1937</v>
      </c>
      <c r="AR16" s="16" t="s">
        <v>1937</v>
      </c>
      <c r="AS16" s="16" t="s">
        <v>1938</v>
      </c>
      <c r="AT16" s="16" t="s">
        <v>1938</v>
      </c>
    </row>
    <row r="17" spans="1:46" x14ac:dyDescent="0.2">
      <c r="A17" s="17" t="s">
        <v>1939</v>
      </c>
      <c r="B17" s="11" t="s">
        <v>1940</v>
      </c>
      <c r="C17" s="18" t="s">
        <v>1941</v>
      </c>
      <c r="D17" s="11" t="s">
        <v>1942</v>
      </c>
      <c r="E17" s="18" t="s">
        <v>1941</v>
      </c>
      <c r="F17" s="11" t="s">
        <v>1943</v>
      </c>
      <c r="G17" s="18" t="s">
        <v>1941</v>
      </c>
      <c r="H17" s="11" t="s">
        <v>1943</v>
      </c>
      <c r="I17" s="18" t="s">
        <v>1941</v>
      </c>
      <c r="J17" s="11" t="s">
        <v>1943</v>
      </c>
      <c r="K17" s="18" t="s">
        <v>1941</v>
      </c>
      <c r="L17" s="11" t="s">
        <v>1943</v>
      </c>
      <c r="M17" s="18" t="s">
        <v>1944</v>
      </c>
      <c r="N17" s="11" t="s">
        <v>1943</v>
      </c>
      <c r="O17" s="18" t="s">
        <v>1944</v>
      </c>
      <c r="P17" s="11" t="s">
        <v>1943</v>
      </c>
      <c r="Q17" s="18" t="s">
        <v>1945</v>
      </c>
      <c r="R17" s="11" t="s">
        <v>1943</v>
      </c>
      <c r="S17" s="18" t="s">
        <v>1945</v>
      </c>
      <c r="T17" s="11" t="s">
        <v>1943</v>
      </c>
      <c r="U17" s="18" t="s">
        <v>1945</v>
      </c>
      <c r="V17" s="19" t="s">
        <v>1943</v>
      </c>
      <c r="W17" s="18" t="s">
        <v>1945</v>
      </c>
      <c r="X17" s="20" t="s">
        <v>1943</v>
      </c>
      <c r="Y17" s="18" t="s">
        <v>1945</v>
      </c>
      <c r="Z17" s="20" t="s">
        <v>1943</v>
      </c>
      <c r="AA17" s="18" t="s">
        <v>1945</v>
      </c>
      <c r="AB17" s="20" t="s">
        <v>1943</v>
      </c>
      <c r="AC17" s="18" t="s">
        <v>1945</v>
      </c>
      <c r="AD17" s="18" t="s">
        <v>1943</v>
      </c>
      <c r="AE17" s="18" t="s">
        <v>1945</v>
      </c>
      <c r="AF17" s="18" t="s">
        <v>1943</v>
      </c>
      <c r="AG17" s="18" t="s">
        <v>1945</v>
      </c>
      <c r="AH17" s="18" t="s">
        <v>1943</v>
      </c>
      <c r="AI17" s="18" t="s">
        <v>1945</v>
      </c>
      <c r="AJ17" s="18" t="s">
        <v>1943</v>
      </c>
      <c r="AK17" s="18" t="s">
        <v>1945</v>
      </c>
      <c r="AL17" s="18" t="s">
        <v>1943</v>
      </c>
      <c r="AM17" s="18" t="s">
        <v>1945</v>
      </c>
      <c r="AN17" s="18" t="s">
        <v>1943</v>
      </c>
      <c r="AO17" s="18" t="s">
        <v>1945</v>
      </c>
      <c r="AP17" s="18" t="s">
        <v>1943</v>
      </c>
      <c r="AQ17" s="18" t="s">
        <v>1945</v>
      </c>
      <c r="AR17" s="18" t="s">
        <v>1943</v>
      </c>
      <c r="AS17" s="18" t="s">
        <v>1945</v>
      </c>
      <c r="AT17" s="18" t="s">
        <v>1943</v>
      </c>
    </row>
    <row r="18" spans="1:46" x14ac:dyDescent="0.2">
      <c r="O18" s="6" t="s">
        <v>307</v>
      </c>
      <c r="T18" s="5"/>
      <c r="Z18" s="26"/>
      <c r="AA18" s="26"/>
    </row>
    <row r="19" spans="1:46" x14ac:dyDescent="0.2">
      <c r="A19" s="17" t="s">
        <v>1946</v>
      </c>
      <c r="B19" s="21">
        <v>19.12</v>
      </c>
      <c r="C19" s="6">
        <v>1.0209999999999999</v>
      </c>
      <c r="D19" s="21">
        <f t="shared" ref="D19:D24" si="19">B19*C19</f>
        <v>19.521519999999999</v>
      </c>
      <c r="E19" s="6">
        <v>1.026</v>
      </c>
      <c r="F19" s="21">
        <f t="shared" ref="F19:F24" si="20">D19*E19</f>
        <v>20.02907952</v>
      </c>
      <c r="G19" s="22">
        <v>1.03</v>
      </c>
      <c r="H19" s="21">
        <f t="shared" ref="H19:H24" si="21">F19*G19</f>
        <v>20.629951905599999</v>
      </c>
      <c r="I19" s="6">
        <v>1.0289999999999999</v>
      </c>
      <c r="J19" s="21">
        <f t="shared" ref="J19:J24" si="22">H19*I19</f>
        <v>21.228220510862396</v>
      </c>
      <c r="K19" s="6">
        <v>1.0309999999999999</v>
      </c>
      <c r="L19" s="21">
        <f t="shared" ref="L19:L24" si="23">J19*K19</f>
        <v>21.886295346699129</v>
      </c>
      <c r="M19" s="6">
        <v>1.028</v>
      </c>
      <c r="N19" s="21">
        <f t="shared" ref="N19:N24" si="24">M19*L19</f>
        <v>22.499111616406704</v>
      </c>
      <c r="O19" s="6">
        <v>1.0209999999999999</v>
      </c>
      <c r="P19" s="21">
        <f t="shared" ref="P19:P24" si="25">N19*O19</f>
        <v>22.971592960351241</v>
      </c>
      <c r="Q19" s="6">
        <v>1.018</v>
      </c>
      <c r="R19" s="21">
        <f t="shared" ref="R19:R24" si="26">P19*Q19</f>
        <v>23.385081633637565</v>
      </c>
      <c r="S19" s="6">
        <v>1.016</v>
      </c>
      <c r="T19" s="21">
        <f t="shared" ref="T19:T24" si="27">R19*S19</f>
        <v>23.759242939775767</v>
      </c>
      <c r="U19" s="6">
        <v>1.012</v>
      </c>
      <c r="V19" s="21">
        <f t="shared" ref="V19:V24" si="28">T19*U19</f>
        <v>24.044353855053075</v>
      </c>
      <c r="W19" s="6">
        <v>1.004</v>
      </c>
      <c r="X19" s="21">
        <f t="shared" ref="X19:X24" si="29">ROUND(V19*W19,2)</f>
        <v>24.14</v>
      </c>
      <c r="Y19" s="22">
        <v>1.006</v>
      </c>
      <c r="Z19" s="21">
        <f t="shared" ref="Z19:Z24" si="30">ROUND(X19*Y19,2)</f>
        <v>24.28</v>
      </c>
      <c r="AA19" s="23">
        <v>1.008</v>
      </c>
      <c r="AB19" s="8">
        <f t="shared" ref="AB19:AB24" si="31">ROUND(Z19*AA19,2)</f>
        <v>24.47</v>
      </c>
      <c r="AC19" s="23">
        <v>1.008</v>
      </c>
      <c r="AD19" s="24">
        <f t="shared" ref="AD19:AD24" si="32">ROUND(AB19*AC19,2)</f>
        <v>24.67</v>
      </c>
      <c r="AE19" s="23">
        <v>1.008</v>
      </c>
      <c r="AF19" s="24">
        <f t="shared" ref="AF19:AF24" si="33">ROUND(AD19*AE19,2)</f>
        <v>24.87</v>
      </c>
      <c r="AG19" s="6">
        <v>1.0109999999999999</v>
      </c>
      <c r="AH19" s="24">
        <f t="shared" ref="AH19:AH24" si="34">ROUND(AF19*AG19,2)</f>
        <v>25.14</v>
      </c>
      <c r="AI19" s="6">
        <v>1.012</v>
      </c>
      <c r="AJ19" s="27">
        <f t="shared" ref="AJ19:AJ24" si="35">ROUND(AH19*AI19,2)</f>
        <v>25.44</v>
      </c>
      <c r="AK19" s="6">
        <v>1.014</v>
      </c>
      <c r="AL19" s="24">
        <f t="shared" ref="AL19:AL24" si="36">ROUND(AJ19*AK19,2)</f>
        <v>25.8</v>
      </c>
      <c r="AM19" s="6">
        <v>1.0149999999999999</v>
      </c>
      <c r="AN19" s="24">
        <f t="shared" ref="AN19:AP24" si="37">ROUND(AL19*AM19,2)</f>
        <v>26.19</v>
      </c>
      <c r="AO19" s="6">
        <v>1.0189999999999999</v>
      </c>
      <c r="AP19" s="24">
        <f t="shared" si="37"/>
        <v>26.69</v>
      </c>
      <c r="AQ19" s="6">
        <v>1.014</v>
      </c>
      <c r="AR19" s="24">
        <f t="shared" ref="AR19:AR24" si="38">ROUND(AP19*AQ19,2)</f>
        <v>27.06</v>
      </c>
      <c r="AS19" s="6">
        <v>1.0209999999999999</v>
      </c>
      <c r="AT19" s="24">
        <f t="shared" ref="AT19:AT24" si="39">ROUND(AR19*AS19,2)</f>
        <v>27.63</v>
      </c>
    </row>
    <row r="20" spans="1:46" x14ac:dyDescent="0.2">
      <c r="A20" s="17" t="s">
        <v>1947</v>
      </c>
      <c r="B20" s="21">
        <v>62.69</v>
      </c>
      <c r="C20" s="6">
        <v>1.0209999999999999</v>
      </c>
      <c r="D20" s="21">
        <f t="shared" si="19"/>
        <v>64.006489999999985</v>
      </c>
      <c r="E20" s="6">
        <v>1.026</v>
      </c>
      <c r="F20" s="21">
        <f t="shared" si="20"/>
        <v>65.670658739999993</v>
      </c>
      <c r="G20" s="22">
        <v>1.03</v>
      </c>
      <c r="H20" s="21">
        <f t="shared" si="21"/>
        <v>67.640778502199993</v>
      </c>
      <c r="I20" s="6">
        <v>1.0289999999999999</v>
      </c>
      <c r="J20" s="21">
        <f t="shared" si="22"/>
        <v>69.602361078763792</v>
      </c>
      <c r="K20" s="6">
        <v>1.0309999999999999</v>
      </c>
      <c r="L20" s="21">
        <f t="shared" si="23"/>
        <v>71.760034272205459</v>
      </c>
      <c r="M20" s="6">
        <v>1.028</v>
      </c>
      <c r="N20" s="21">
        <f t="shared" si="24"/>
        <v>73.769315231827207</v>
      </c>
      <c r="O20" s="6">
        <v>1.0209999999999999</v>
      </c>
      <c r="P20" s="21">
        <f t="shared" si="25"/>
        <v>75.318470851695565</v>
      </c>
      <c r="Q20" s="6">
        <v>1.018</v>
      </c>
      <c r="R20" s="21">
        <f t="shared" si="26"/>
        <v>76.674203327026092</v>
      </c>
      <c r="S20" s="6">
        <v>1.016</v>
      </c>
      <c r="T20" s="21">
        <f t="shared" si="27"/>
        <v>77.900990580258508</v>
      </c>
      <c r="U20" s="6">
        <v>1.012</v>
      </c>
      <c r="V20" s="21">
        <f t="shared" si="28"/>
        <v>78.835802467221612</v>
      </c>
      <c r="W20" s="6">
        <v>1.004</v>
      </c>
      <c r="X20" s="21">
        <f t="shared" si="29"/>
        <v>79.150000000000006</v>
      </c>
      <c r="Y20" s="22">
        <v>1.006</v>
      </c>
      <c r="Z20" s="21">
        <f t="shared" si="30"/>
        <v>79.62</v>
      </c>
      <c r="AA20" s="23">
        <v>1.008</v>
      </c>
      <c r="AB20" s="8">
        <f t="shared" si="31"/>
        <v>80.260000000000005</v>
      </c>
      <c r="AC20" s="23">
        <v>1.008</v>
      </c>
      <c r="AD20" s="24">
        <f t="shared" si="32"/>
        <v>80.900000000000006</v>
      </c>
      <c r="AE20" s="23">
        <v>1.008</v>
      </c>
      <c r="AF20" s="24">
        <f t="shared" si="33"/>
        <v>81.55</v>
      </c>
      <c r="AG20" s="6">
        <v>1.0109999999999999</v>
      </c>
      <c r="AH20" s="24">
        <f t="shared" si="34"/>
        <v>82.45</v>
      </c>
      <c r="AI20" s="6">
        <v>1.012</v>
      </c>
      <c r="AJ20" s="27">
        <f t="shared" si="35"/>
        <v>83.44</v>
      </c>
      <c r="AK20" s="6">
        <v>1.014</v>
      </c>
      <c r="AL20" s="24">
        <f t="shared" si="36"/>
        <v>84.61</v>
      </c>
      <c r="AM20" s="6">
        <v>1.0149999999999999</v>
      </c>
      <c r="AN20" s="24">
        <f t="shared" si="37"/>
        <v>85.88</v>
      </c>
      <c r="AO20" s="6">
        <v>1.0189999999999999</v>
      </c>
      <c r="AP20" s="24">
        <f t="shared" si="37"/>
        <v>87.51</v>
      </c>
      <c r="AQ20" s="6">
        <v>1.014</v>
      </c>
      <c r="AR20" s="24">
        <f t="shared" si="38"/>
        <v>88.74</v>
      </c>
      <c r="AS20" s="6">
        <v>1.0209999999999999</v>
      </c>
      <c r="AT20" s="24">
        <f t="shared" si="39"/>
        <v>90.6</v>
      </c>
    </row>
    <row r="21" spans="1:46" x14ac:dyDescent="0.2">
      <c r="A21" s="17" t="s">
        <v>1948</v>
      </c>
      <c r="B21" s="21">
        <v>60.2</v>
      </c>
      <c r="C21" s="6">
        <v>1.0209999999999999</v>
      </c>
      <c r="D21" s="21">
        <f t="shared" si="19"/>
        <v>61.464199999999998</v>
      </c>
      <c r="E21" s="6">
        <v>1.026</v>
      </c>
      <c r="F21" s="21">
        <f t="shared" si="20"/>
        <v>63.062269200000003</v>
      </c>
      <c r="G21" s="22">
        <v>1.03</v>
      </c>
      <c r="H21" s="21">
        <f t="shared" si="21"/>
        <v>64.954137276000012</v>
      </c>
      <c r="I21" s="6">
        <v>1.0289999999999999</v>
      </c>
      <c r="J21" s="21">
        <f t="shared" si="22"/>
        <v>66.837807257004002</v>
      </c>
      <c r="K21" s="6">
        <v>1.0309999999999999</v>
      </c>
      <c r="L21" s="21">
        <f t="shared" si="23"/>
        <v>68.909779281971126</v>
      </c>
      <c r="M21" s="6">
        <v>1.028</v>
      </c>
      <c r="N21" s="21">
        <f t="shared" si="24"/>
        <v>70.839253101866319</v>
      </c>
      <c r="O21" s="6">
        <v>1.0209999999999999</v>
      </c>
      <c r="P21" s="21">
        <f t="shared" si="25"/>
        <v>72.326877417005505</v>
      </c>
      <c r="Q21" s="6">
        <v>1.018</v>
      </c>
      <c r="R21" s="21">
        <f t="shared" si="26"/>
        <v>73.628761210511612</v>
      </c>
      <c r="S21" s="6">
        <v>1.016</v>
      </c>
      <c r="T21" s="21">
        <f t="shared" si="27"/>
        <v>74.806821389879801</v>
      </c>
      <c r="U21" s="6">
        <v>1.012</v>
      </c>
      <c r="V21" s="21">
        <f t="shared" si="28"/>
        <v>75.70450324655836</v>
      </c>
      <c r="W21" s="6">
        <v>1.004</v>
      </c>
      <c r="X21" s="21">
        <f t="shared" si="29"/>
        <v>76.010000000000005</v>
      </c>
      <c r="Y21" s="22">
        <v>1.006</v>
      </c>
      <c r="Z21" s="21">
        <f t="shared" si="30"/>
        <v>76.47</v>
      </c>
      <c r="AA21" s="23">
        <v>1.008</v>
      </c>
      <c r="AB21" s="8">
        <f t="shared" si="31"/>
        <v>77.08</v>
      </c>
      <c r="AC21" s="23">
        <v>1.008</v>
      </c>
      <c r="AD21" s="24">
        <f t="shared" si="32"/>
        <v>77.7</v>
      </c>
      <c r="AE21" s="23">
        <v>1.008</v>
      </c>
      <c r="AF21" s="24">
        <f t="shared" si="33"/>
        <v>78.319999999999993</v>
      </c>
      <c r="AG21" s="6">
        <v>1.0109999999999999</v>
      </c>
      <c r="AH21" s="24">
        <f t="shared" si="34"/>
        <v>79.180000000000007</v>
      </c>
      <c r="AI21" s="6">
        <v>1.012</v>
      </c>
      <c r="AJ21" s="27">
        <f t="shared" si="35"/>
        <v>80.13</v>
      </c>
      <c r="AK21" s="6">
        <v>1.014</v>
      </c>
      <c r="AL21" s="24">
        <f t="shared" si="36"/>
        <v>81.25</v>
      </c>
      <c r="AM21" s="6">
        <v>1.0149999999999999</v>
      </c>
      <c r="AN21" s="24">
        <f t="shared" si="37"/>
        <v>82.47</v>
      </c>
      <c r="AO21" s="6">
        <v>1.0189999999999999</v>
      </c>
      <c r="AP21" s="24">
        <f t="shared" si="37"/>
        <v>84.04</v>
      </c>
      <c r="AQ21" s="6">
        <v>1.014</v>
      </c>
      <c r="AR21" s="24">
        <f t="shared" si="38"/>
        <v>85.22</v>
      </c>
      <c r="AS21" s="6">
        <v>1.0209999999999999</v>
      </c>
      <c r="AT21" s="24">
        <f t="shared" si="39"/>
        <v>87.01</v>
      </c>
    </row>
    <row r="22" spans="1:46" x14ac:dyDescent="0.2">
      <c r="A22" s="17" t="s">
        <v>1949</v>
      </c>
      <c r="B22" s="21">
        <v>86.17</v>
      </c>
      <c r="C22" s="6">
        <v>1.0209999999999999</v>
      </c>
      <c r="D22" s="21">
        <f t="shared" si="19"/>
        <v>87.979569999999995</v>
      </c>
      <c r="E22" s="6">
        <v>1.026</v>
      </c>
      <c r="F22" s="21">
        <f t="shared" si="20"/>
        <v>90.267038819999996</v>
      </c>
      <c r="G22" s="22">
        <v>1.03</v>
      </c>
      <c r="H22" s="21">
        <f t="shared" si="21"/>
        <v>92.975049984600005</v>
      </c>
      <c r="I22" s="6">
        <v>1.0289999999999999</v>
      </c>
      <c r="J22" s="21">
        <f t="shared" si="22"/>
        <v>95.6713264341534</v>
      </c>
      <c r="K22" s="6">
        <v>1.0309999999999999</v>
      </c>
      <c r="L22" s="21">
        <f t="shared" si="23"/>
        <v>98.637137553612149</v>
      </c>
      <c r="M22" s="6">
        <v>1.028</v>
      </c>
      <c r="N22" s="21">
        <f t="shared" si="24"/>
        <v>101.39897740511329</v>
      </c>
      <c r="O22" s="6">
        <v>1.0209999999999999</v>
      </c>
      <c r="P22" s="21">
        <f t="shared" si="25"/>
        <v>103.52835593062065</v>
      </c>
      <c r="Q22" s="6">
        <v>1.018</v>
      </c>
      <c r="R22" s="21">
        <f t="shared" si="26"/>
        <v>105.39186633737182</v>
      </c>
      <c r="S22" s="6">
        <v>1.016</v>
      </c>
      <c r="T22" s="21">
        <f t="shared" si="27"/>
        <v>107.07813619876977</v>
      </c>
      <c r="U22" s="6">
        <v>1.012</v>
      </c>
      <c r="V22" s="21">
        <f t="shared" si="28"/>
        <v>108.36307383315501</v>
      </c>
      <c r="W22" s="6">
        <v>1.004</v>
      </c>
      <c r="X22" s="21">
        <f t="shared" si="29"/>
        <v>108.8</v>
      </c>
      <c r="Y22" s="22">
        <v>1.006</v>
      </c>
      <c r="Z22" s="21">
        <f t="shared" si="30"/>
        <v>109.45</v>
      </c>
      <c r="AA22" s="23">
        <v>1.008</v>
      </c>
      <c r="AB22" s="8">
        <f t="shared" si="31"/>
        <v>110.33</v>
      </c>
      <c r="AC22" s="23">
        <v>1.008</v>
      </c>
      <c r="AD22" s="24">
        <f t="shared" si="32"/>
        <v>111.21</v>
      </c>
      <c r="AE22" s="23">
        <v>1.008</v>
      </c>
      <c r="AF22" s="24">
        <f t="shared" si="33"/>
        <v>112.1</v>
      </c>
      <c r="AG22" s="6">
        <v>1.0109999999999999</v>
      </c>
      <c r="AH22" s="24">
        <f t="shared" si="34"/>
        <v>113.33</v>
      </c>
      <c r="AI22" s="6">
        <v>1.012</v>
      </c>
      <c r="AJ22" s="27">
        <f t="shared" si="35"/>
        <v>114.69</v>
      </c>
      <c r="AK22" s="6">
        <v>1.014</v>
      </c>
      <c r="AL22" s="24">
        <f t="shared" si="36"/>
        <v>116.3</v>
      </c>
      <c r="AM22" s="6">
        <v>1.0149999999999999</v>
      </c>
      <c r="AN22" s="24">
        <f t="shared" si="37"/>
        <v>118.04</v>
      </c>
      <c r="AO22" s="6">
        <v>1.0189999999999999</v>
      </c>
      <c r="AP22" s="24">
        <f t="shared" si="37"/>
        <v>120.28</v>
      </c>
      <c r="AQ22" s="6">
        <v>1.014</v>
      </c>
      <c r="AR22" s="24">
        <f t="shared" si="38"/>
        <v>121.96</v>
      </c>
      <c r="AS22" s="6">
        <v>1.0209999999999999</v>
      </c>
      <c r="AT22" s="24">
        <f t="shared" si="39"/>
        <v>124.52</v>
      </c>
    </row>
    <row r="23" spans="1:46" x14ac:dyDescent="0.2">
      <c r="A23" s="17" t="s">
        <v>1950</v>
      </c>
      <c r="B23" s="21">
        <v>0.25</v>
      </c>
      <c r="C23" s="6">
        <v>1.0209999999999999</v>
      </c>
      <c r="D23" s="21">
        <f>B23*C23</f>
        <v>0.25524999999999998</v>
      </c>
      <c r="E23" s="6">
        <v>1.026</v>
      </c>
      <c r="F23" s="21">
        <f>D23*E23</f>
        <v>0.26188649999999997</v>
      </c>
      <c r="G23" s="22">
        <v>1.03</v>
      </c>
      <c r="H23" s="21">
        <f>F23*G23</f>
        <v>0.26974309499999999</v>
      </c>
      <c r="I23" s="6">
        <v>1.0289999999999999</v>
      </c>
      <c r="J23" s="21">
        <f>H23*I23</f>
        <v>0.27756564475499995</v>
      </c>
      <c r="K23" s="6">
        <v>1.0309999999999999</v>
      </c>
      <c r="L23" s="21">
        <f>J23*K23</f>
        <v>0.28617017974240494</v>
      </c>
      <c r="M23" s="6">
        <v>1.028</v>
      </c>
      <c r="N23" s="21">
        <f>M23*L23</f>
        <v>0.2941829447751923</v>
      </c>
      <c r="O23" s="6">
        <v>1.0209999999999999</v>
      </c>
      <c r="P23" s="21">
        <f>N23*O23</f>
        <v>0.30036078661547133</v>
      </c>
      <c r="Q23" s="6">
        <v>1.018</v>
      </c>
      <c r="R23" s="21">
        <f>P23*Q23</f>
        <v>0.30576728077454984</v>
      </c>
      <c r="S23" s="6">
        <v>1.016</v>
      </c>
      <c r="T23" s="21">
        <f>R23*S23</f>
        <v>0.31065955726694267</v>
      </c>
      <c r="U23" s="6">
        <v>1.012</v>
      </c>
      <c r="V23" s="21">
        <f>T23*U23</f>
        <v>0.31438747195414596</v>
      </c>
      <c r="W23" s="6">
        <v>1.004</v>
      </c>
      <c r="X23" s="21">
        <f>ROUND(V23*W23,2)</f>
        <v>0.32</v>
      </c>
      <c r="Y23" s="22">
        <v>1.006</v>
      </c>
      <c r="Z23" s="21">
        <f>ROUND(X23*Y23,2)</f>
        <v>0.32</v>
      </c>
      <c r="AA23" s="23">
        <v>1.008</v>
      </c>
      <c r="AB23" s="8">
        <f>ROUND(Z23*AA23,2)</f>
        <v>0.32</v>
      </c>
      <c r="AC23" s="23">
        <v>1.008</v>
      </c>
      <c r="AD23" s="24">
        <f t="shared" si="32"/>
        <v>0.32</v>
      </c>
      <c r="AE23" s="23">
        <v>1.008</v>
      </c>
      <c r="AF23" s="24">
        <f t="shared" si="33"/>
        <v>0.32</v>
      </c>
      <c r="AG23" s="6">
        <v>1.0109999999999999</v>
      </c>
      <c r="AH23" s="24">
        <f t="shared" si="34"/>
        <v>0.32</v>
      </c>
      <c r="AI23" s="6">
        <v>1.012</v>
      </c>
      <c r="AJ23" s="27">
        <f t="shared" si="35"/>
        <v>0.32</v>
      </c>
      <c r="AK23" s="6">
        <v>1.014</v>
      </c>
      <c r="AL23" s="24">
        <f t="shared" si="36"/>
        <v>0.32</v>
      </c>
      <c r="AM23" s="6">
        <v>1.0149999999999999</v>
      </c>
      <c r="AN23" s="24">
        <f t="shared" si="37"/>
        <v>0.32</v>
      </c>
      <c r="AO23" s="6">
        <v>1.0189999999999999</v>
      </c>
      <c r="AP23" s="24">
        <f t="shared" si="37"/>
        <v>0.33</v>
      </c>
      <c r="AQ23" s="6">
        <v>1.014</v>
      </c>
      <c r="AR23" s="24">
        <f t="shared" si="38"/>
        <v>0.33</v>
      </c>
      <c r="AS23" s="6">
        <v>1.0209999999999999</v>
      </c>
      <c r="AT23" s="24">
        <f t="shared" si="39"/>
        <v>0.34</v>
      </c>
    </row>
    <row r="24" spans="1:46" x14ac:dyDescent="0.2">
      <c r="A24" s="17" t="s">
        <v>1951</v>
      </c>
      <c r="B24" s="21">
        <v>4.97</v>
      </c>
      <c r="C24" s="6">
        <v>1.0209999999999999</v>
      </c>
      <c r="D24" s="21">
        <f t="shared" si="19"/>
        <v>5.0743699999999992</v>
      </c>
      <c r="E24" s="6">
        <v>1.026</v>
      </c>
      <c r="F24" s="21">
        <f t="shared" si="20"/>
        <v>5.206303619999999</v>
      </c>
      <c r="G24" s="22">
        <v>1.03</v>
      </c>
      <c r="H24" s="21">
        <f t="shared" si="21"/>
        <v>5.3624927285999995</v>
      </c>
      <c r="I24" s="6">
        <v>1.0289999999999999</v>
      </c>
      <c r="J24" s="21">
        <f t="shared" si="22"/>
        <v>5.5180050177293989</v>
      </c>
      <c r="K24" s="6">
        <v>1.0309999999999999</v>
      </c>
      <c r="L24" s="21">
        <f t="shared" si="23"/>
        <v>5.6890631732790098</v>
      </c>
      <c r="M24" s="6">
        <v>1.028</v>
      </c>
      <c r="N24" s="21">
        <f t="shared" si="24"/>
        <v>5.8483569421308221</v>
      </c>
      <c r="O24" s="6">
        <v>1.0209999999999999</v>
      </c>
      <c r="P24" s="21">
        <f t="shared" si="25"/>
        <v>5.9711724379155688</v>
      </c>
      <c r="Q24" s="6">
        <v>1.018</v>
      </c>
      <c r="R24" s="21">
        <f t="shared" si="26"/>
        <v>6.0786535417980492</v>
      </c>
      <c r="S24" s="6">
        <v>1.016</v>
      </c>
      <c r="T24" s="21">
        <f t="shared" si="27"/>
        <v>6.1759119984668178</v>
      </c>
      <c r="U24" s="6">
        <v>1.012</v>
      </c>
      <c r="V24" s="21">
        <f t="shared" si="28"/>
        <v>6.2500229424484193</v>
      </c>
      <c r="W24" s="6">
        <v>1.004</v>
      </c>
      <c r="X24" s="21">
        <f t="shared" si="29"/>
        <v>6.28</v>
      </c>
      <c r="Y24" s="22">
        <v>1.006</v>
      </c>
      <c r="Z24" s="21">
        <f t="shared" si="30"/>
        <v>6.32</v>
      </c>
      <c r="AA24" s="23">
        <v>1.008</v>
      </c>
      <c r="AB24" s="8">
        <f t="shared" si="31"/>
        <v>6.37</v>
      </c>
      <c r="AC24" s="23">
        <v>1.008</v>
      </c>
      <c r="AD24" s="24">
        <f t="shared" si="32"/>
        <v>6.42</v>
      </c>
      <c r="AE24" s="23">
        <v>1.008</v>
      </c>
      <c r="AF24" s="24">
        <f t="shared" si="33"/>
        <v>6.47</v>
      </c>
      <c r="AG24" s="6">
        <v>1.0109999999999999</v>
      </c>
      <c r="AH24" s="24">
        <f t="shared" si="34"/>
        <v>6.54</v>
      </c>
      <c r="AI24" s="6">
        <v>1.012</v>
      </c>
      <c r="AJ24" s="27">
        <f t="shared" si="35"/>
        <v>6.62</v>
      </c>
      <c r="AK24" s="6">
        <v>1.014</v>
      </c>
      <c r="AL24" s="24">
        <f t="shared" si="36"/>
        <v>6.71</v>
      </c>
      <c r="AM24" s="6">
        <v>1.0149999999999999</v>
      </c>
      <c r="AN24" s="24">
        <f t="shared" si="37"/>
        <v>6.81</v>
      </c>
      <c r="AO24" s="6">
        <v>1.0189999999999999</v>
      </c>
      <c r="AP24" s="24">
        <f t="shared" si="37"/>
        <v>6.94</v>
      </c>
      <c r="AQ24" s="6">
        <v>1.014</v>
      </c>
      <c r="AR24" s="24">
        <f t="shared" si="38"/>
        <v>7.04</v>
      </c>
      <c r="AS24" s="6">
        <v>1.0209999999999999</v>
      </c>
      <c r="AT24" s="24">
        <f t="shared" si="39"/>
        <v>7.19</v>
      </c>
    </row>
    <row r="25" spans="1:46" x14ac:dyDescent="0.2">
      <c r="O25" s="6" t="s">
        <v>307</v>
      </c>
      <c r="T25" s="5"/>
    </row>
    <row r="26" spans="1:46" x14ac:dyDescent="0.2">
      <c r="O26" s="6" t="s">
        <v>307</v>
      </c>
      <c r="T26" s="5"/>
    </row>
    <row r="27" spans="1:46" ht="15" x14ac:dyDescent="0.25">
      <c r="A27" s="10" t="s">
        <v>1953</v>
      </c>
      <c r="O27" s="6" t="s">
        <v>307</v>
      </c>
      <c r="T27" s="5"/>
    </row>
    <row r="28" spans="1:46" x14ac:dyDescent="0.2">
      <c r="B28" s="25"/>
      <c r="C28" s="12" t="s">
        <v>1917</v>
      </c>
      <c r="D28" s="12" t="s">
        <v>1917</v>
      </c>
      <c r="E28" s="12" t="s">
        <v>1918</v>
      </c>
      <c r="F28" s="12" t="s">
        <v>1918</v>
      </c>
      <c r="G28" s="12" t="s">
        <v>1919</v>
      </c>
      <c r="H28" s="12" t="s">
        <v>1919</v>
      </c>
      <c r="I28" s="12" t="s">
        <v>1920</v>
      </c>
      <c r="J28" s="12" t="s">
        <v>1920</v>
      </c>
      <c r="K28" s="12" t="s">
        <v>1921</v>
      </c>
      <c r="L28" s="12" t="s">
        <v>1921</v>
      </c>
      <c r="M28" s="12" t="s">
        <v>1922</v>
      </c>
      <c r="N28" s="12" t="s">
        <v>1922</v>
      </c>
      <c r="O28" s="12" t="s">
        <v>1923</v>
      </c>
      <c r="P28" s="12" t="s">
        <v>1923</v>
      </c>
      <c r="Q28" s="13" t="s">
        <v>1924</v>
      </c>
      <c r="R28" s="12" t="s">
        <v>1924</v>
      </c>
      <c r="S28" s="13" t="s">
        <v>1925</v>
      </c>
      <c r="T28" s="12" t="s">
        <v>1925</v>
      </c>
      <c r="U28" s="13" t="s">
        <v>1926</v>
      </c>
      <c r="V28" s="14" t="s">
        <v>1926</v>
      </c>
      <c r="W28" s="14" t="s">
        <v>1927</v>
      </c>
      <c r="X28" s="15" t="s">
        <v>1927</v>
      </c>
      <c r="Y28" s="14" t="s">
        <v>1928</v>
      </c>
      <c r="Z28" s="15" t="s">
        <v>1928</v>
      </c>
      <c r="AA28" s="14" t="s">
        <v>1929</v>
      </c>
      <c r="AB28" s="15" t="s">
        <v>1929</v>
      </c>
      <c r="AC28" s="16" t="s">
        <v>1930</v>
      </c>
      <c r="AD28" s="16" t="s">
        <v>1930</v>
      </c>
      <c r="AE28" s="16" t="s">
        <v>1931</v>
      </c>
      <c r="AF28" s="16" t="s">
        <v>1931</v>
      </c>
      <c r="AG28" s="13" t="s">
        <v>1932</v>
      </c>
      <c r="AH28" s="13" t="s">
        <v>1932</v>
      </c>
      <c r="AI28" s="13" t="s">
        <v>1933</v>
      </c>
      <c r="AJ28" s="13" t="s">
        <v>1933</v>
      </c>
      <c r="AK28" s="16" t="s">
        <v>1934</v>
      </c>
      <c r="AL28" s="16" t="s">
        <v>1934</v>
      </c>
      <c r="AM28" s="16" t="s">
        <v>1935</v>
      </c>
      <c r="AN28" s="16" t="s">
        <v>1935</v>
      </c>
      <c r="AO28" s="16" t="s">
        <v>1936</v>
      </c>
      <c r="AP28" s="16" t="s">
        <v>1936</v>
      </c>
      <c r="AQ28" s="16" t="s">
        <v>1937</v>
      </c>
      <c r="AR28" s="16" t="s">
        <v>1937</v>
      </c>
      <c r="AS28" s="16" t="s">
        <v>1938</v>
      </c>
      <c r="AT28" s="16" t="s">
        <v>1938</v>
      </c>
    </row>
    <row r="29" spans="1:46" x14ac:dyDescent="0.2">
      <c r="A29" s="17" t="s">
        <v>1939</v>
      </c>
      <c r="B29" s="11" t="s">
        <v>1940</v>
      </c>
      <c r="C29" s="18" t="s">
        <v>1941</v>
      </c>
      <c r="D29" s="11" t="s">
        <v>1942</v>
      </c>
      <c r="E29" s="18" t="s">
        <v>1941</v>
      </c>
      <c r="F29" s="11" t="s">
        <v>1943</v>
      </c>
      <c r="G29" s="18" t="s">
        <v>1941</v>
      </c>
      <c r="H29" s="11" t="s">
        <v>1943</v>
      </c>
      <c r="I29" s="18" t="s">
        <v>1941</v>
      </c>
      <c r="J29" s="11" t="s">
        <v>1943</v>
      </c>
      <c r="K29" s="18" t="s">
        <v>1941</v>
      </c>
      <c r="L29" s="11" t="s">
        <v>1943</v>
      </c>
      <c r="M29" s="18" t="s">
        <v>1944</v>
      </c>
      <c r="N29" s="11" t="s">
        <v>1943</v>
      </c>
      <c r="O29" s="18" t="s">
        <v>1944</v>
      </c>
      <c r="P29" s="11" t="s">
        <v>1943</v>
      </c>
      <c r="Q29" s="18" t="s">
        <v>1945</v>
      </c>
      <c r="R29" s="11" t="s">
        <v>1943</v>
      </c>
      <c r="S29" s="18" t="s">
        <v>1945</v>
      </c>
      <c r="T29" s="11" t="s">
        <v>1943</v>
      </c>
      <c r="U29" s="18" t="s">
        <v>1945</v>
      </c>
      <c r="V29" s="19" t="s">
        <v>1943</v>
      </c>
      <c r="W29" s="18" t="s">
        <v>1945</v>
      </c>
      <c r="X29" s="20" t="s">
        <v>1943</v>
      </c>
      <c r="Y29" s="18" t="s">
        <v>1945</v>
      </c>
      <c r="Z29" s="20" t="s">
        <v>1943</v>
      </c>
      <c r="AA29" s="18" t="s">
        <v>1945</v>
      </c>
      <c r="AB29" s="20" t="s">
        <v>1943</v>
      </c>
      <c r="AC29" s="18" t="s">
        <v>1945</v>
      </c>
      <c r="AD29" s="18" t="s">
        <v>1943</v>
      </c>
      <c r="AE29" s="18" t="s">
        <v>1945</v>
      </c>
      <c r="AF29" s="18" t="s">
        <v>1943</v>
      </c>
      <c r="AG29" s="18" t="s">
        <v>1945</v>
      </c>
      <c r="AH29" s="18" t="s">
        <v>1943</v>
      </c>
      <c r="AI29" s="18" t="s">
        <v>1945</v>
      </c>
      <c r="AJ29" s="18" t="s">
        <v>1943</v>
      </c>
      <c r="AK29" s="18" t="s">
        <v>1945</v>
      </c>
      <c r="AL29" s="18" t="s">
        <v>1943</v>
      </c>
      <c r="AM29" s="18" t="s">
        <v>1945</v>
      </c>
      <c r="AN29" s="18" t="s">
        <v>1943</v>
      </c>
      <c r="AO29" s="18" t="s">
        <v>1945</v>
      </c>
      <c r="AP29" s="18" t="s">
        <v>1943</v>
      </c>
      <c r="AQ29" s="18" t="s">
        <v>1945</v>
      </c>
      <c r="AR29" s="18" t="s">
        <v>1943</v>
      </c>
      <c r="AS29" s="18" t="s">
        <v>1945</v>
      </c>
      <c r="AT29" s="18" t="s">
        <v>1943</v>
      </c>
    </row>
    <row r="30" spans="1:46" x14ac:dyDescent="0.2">
      <c r="O30" s="6" t="s">
        <v>307</v>
      </c>
      <c r="T30" s="5"/>
    </row>
    <row r="31" spans="1:46" x14ac:dyDescent="0.2">
      <c r="A31" s="17" t="s">
        <v>1946</v>
      </c>
      <c r="B31" s="21">
        <v>22.06</v>
      </c>
      <c r="C31" s="6">
        <v>1.0209999999999999</v>
      </c>
      <c r="D31" s="21">
        <f t="shared" ref="D31:D36" si="40">B31*C31</f>
        <v>22.523259999999997</v>
      </c>
      <c r="E31" s="6">
        <v>1.026</v>
      </c>
      <c r="F31" s="21">
        <f t="shared" ref="F31:F36" si="41">D31*E31</f>
        <v>23.108864759999996</v>
      </c>
      <c r="G31" s="22">
        <v>1.03</v>
      </c>
      <c r="H31" s="21">
        <f t="shared" ref="H31:H36" si="42">F31*G31</f>
        <v>23.802130702799996</v>
      </c>
      <c r="I31" s="6">
        <v>1.0289999999999999</v>
      </c>
      <c r="J31" s="21">
        <f t="shared" ref="J31:J36" si="43">H31*I31</f>
        <v>24.492392493181192</v>
      </c>
      <c r="K31" s="6">
        <v>1.0309999999999999</v>
      </c>
      <c r="L31" s="21">
        <f t="shared" ref="L31:L36" si="44">J31*K31</f>
        <v>25.251656660469809</v>
      </c>
      <c r="M31" s="6">
        <v>1.028</v>
      </c>
      <c r="N31" s="21">
        <f t="shared" ref="N31:N36" si="45">M31*L31</f>
        <v>25.958703046962963</v>
      </c>
      <c r="O31" s="6">
        <v>1.0209999999999999</v>
      </c>
      <c r="P31" s="21">
        <f t="shared" ref="P31:P36" si="46">N31*O31</f>
        <v>26.503835810949184</v>
      </c>
      <c r="Q31" s="6">
        <v>1.018</v>
      </c>
      <c r="R31" s="21">
        <f t="shared" ref="R31:R36" si="47">P31*Q31</f>
        <v>26.980904855546271</v>
      </c>
      <c r="S31" s="6">
        <v>1.016</v>
      </c>
      <c r="T31" s="21">
        <f t="shared" ref="T31:T36" si="48">R31*S31</f>
        <v>27.412599333235011</v>
      </c>
      <c r="U31" s="6">
        <v>1.012</v>
      </c>
      <c r="V31" s="21">
        <f t="shared" ref="V31:V36" si="49">T31*U31</f>
        <v>27.741550525233833</v>
      </c>
      <c r="W31" s="6">
        <v>1.004</v>
      </c>
      <c r="X31" s="8">
        <f t="shared" ref="X31:X36" si="50">ROUND(V31*W31,2)</f>
        <v>27.85</v>
      </c>
      <c r="Y31" s="22">
        <v>1.006</v>
      </c>
      <c r="Z31" s="8">
        <f t="shared" ref="Z31:Z36" si="51">ROUND(X31*Y31,2)</f>
        <v>28.02</v>
      </c>
      <c r="AA31" s="23">
        <v>1.008</v>
      </c>
      <c r="AB31" s="8">
        <f t="shared" ref="AB31:AB36" si="52">ROUND(Z31*AA31,2)</f>
        <v>28.24</v>
      </c>
      <c r="AC31" s="23">
        <v>1.008</v>
      </c>
      <c r="AD31" s="24">
        <f t="shared" ref="AD31:AD36" si="53">ROUND(AB31*AC31,2)</f>
        <v>28.47</v>
      </c>
      <c r="AE31" s="23">
        <v>1.008</v>
      </c>
      <c r="AF31" s="24">
        <f t="shared" ref="AF31:AF36" si="54">ROUND(AD31*AE31,2)</f>
        <v>28.7</v>
      </c>
      <c r="AG31" s="6">
        <v>1.0109999999999999</v>
      </c>
      <c r="AH31" s="24">
        <f t="shared" ref="AH31:AH36" si="55">ROUND(AF31*AG31,2)</f>
        <v>29.02</v>
      </c>
      <c r="AI31" s="6">
        <v>1.012</v>
      </c>
      <c r="AJ31" s="24">
        <f t="shared" ref="AJ31:AJ36" si="56">ROUND(AH31*AI31,2)</f>
        <v>29.37</v>
      </c>
      <c r="AK31" s="6">
        <v>1.014</v>
      </c>
      <c r="AL31" s="24">
        <f t="shared" ref="AL31:AL36" si="57">ROUND(AJ31*AK31,2)</f>
        <v>29.78</v>
      </c>
      <c r="AM31" s="6">
        <v>1.0149999999999999</v>
      </c>
      <c r="AN31" s="24">
        <f t="shared" ref="AN31:AN36" si="58">ROUND(AL31*AM31,2)</f>
        <v>30.23</v>
      </c>
      <c r="AO31" s="6">
        <v>1.0189999999999999</v>
      </c>
      <c r="AP31" s="24">
        <f t="shared" ref="AP31:AP36" si="59">ROUND(AN31*AO31,2)</f>
        <v>30.8</v>
      </c>
      <c r="AQ31" s="6">
        <v>1.014</v>
      </c>
      <c r="AR31" s="24">
        <f t="shared" ref="AR31:AR36" si="60">ROUND(AP31*AQ31,2)</f>
        <v>31.23</v>
      </c>
      <c r="AS31" s="6">
        <v>1.0209999999999999</v>
      </c>
      <c r="AT31" s="24">
        <f t="shared" ref="AT31:AT36" si="61">ROUND(AR31*AS31,2)</f>
        <v>31.89</v>
      </c>
    </row>
    <row r="32" spans="1:46" x14ac:dyDescent="0.2">
      <c r="A32" s="17" t="s">
        <v>1947</v>
      </c>
      <c r="B32" s="21">
        <v>62.93</v>
      </c>
      <c r="C32" s="6">
        <v>1.0209999999999999</v>
      </c>
      <c r="D32" s="21">
        <f t="shared" si="40"/>
        <v>64.251529999999988</v>
      </c>
      <c r="E32" s="6">
        <v>1.026</v>
      </c>
      <c r="F32" s="21">
        <f t="shared" si="41"/>
        <v>65.922069779999987</v>
      </c>
      <c r="G32" s="22">
        <v>1.03</v>
      </c>
      <c r="H32" s="21">
        <f t="shared" si="42"/>
        <v>67.899731873399986</v>
      </c>
      <c r="I32" s="6">
        <v>1.0289999999999999</v>
      </c>
      <c r="J32" s="21">
        <f t="shared" si="43"/>
        <v>69.868824097728577</v>
      </c>
      <c r="K32" s="6">
        <v>1.0309999999999999</v>
      </c>
      <c r="L32" s="21">
        <f t="shared" si="44"/>
        <v>72.034757644758159</v>
      </c>
      <c r="M32" s="6">
        <v>1.028</v>
      </c>
      <c r="N32" s="21">
        <f t="shared" si="45"/>
        <v>74.051730858811382</v>
      </c>
      <c r="O32" s="6">
        <v>1.0209999999999999</v>
      </c>
      <c r="P32" s="21">
        <f t="shared" si="46"/>
        <v>75.606817206846415</v>
      </c>
      <c r="Q32" s="6">
        <v>1.018</v>
      </c>
      <c r="R32" s="21">
        <f t="shared" si="47"/>
        <v>76.967739916569656</v>
      </c>
      <c r="S32" s="6">
        <v>1.016</v>
      </c>
      <c r="T32" s="21">
        <f t="shared" si="48"/>
        <v>78.199223755234769</v>
      </c>
      <c r="U32" s="6">
        <v>1.012</v>
      </c>
      <c r="V32" s="21">
        <f t="shared" si="49"/>
        <v>79.137614440297583</v>
      </c>
      <c r="W32" s="6">
        <v>1.004</v>
      </c>
      <c r="X32" s="8">
        <f t="shared" si="50"/>
        <v>79.45</v>
      </c>
      <c r="Y32" s="22">
        <v>1.006</v>
      </c>
      <c r="Z32" s="8">
        <f t="shared" si="51"/>
        <v>79.930000000000007</v>
      </c>
      <c r="AA32" s="23">
        <v>1.008</v>
      </c>
      <c r="AB32" s="8">
        <f t="shared" si="52"/>
        <v>80.569999999999993</v>
      </c>
      <c r="AC32" s="23">
        <v>1.008</v>
      </c>
      <c r="AD32" s="24">
        <f t="shared" si="53"/>
        <v>81.209999999999994</v>
      </c>
      <c r="AE32" s="23">
        <v>1.008</v>
      </c>
      <c r="AF32" s="24">
        <f t="shared" si="54"/>
        <v>81.86</v>
      </c>
      <c r="AG32" s="6">
        <v>1.0109999999999999</v>
      </c>
      <c r="AH32" s="24">
        <f t="shared" si="55"/>
        <v>82.76</v>
      </c>
      <c r="AI32" s="6">
        <v>1.012</v>
      </c>
      <c r="AJ32" s="24">
        <f t="shared" si="56"/>
        <v>83.75</v>
      </c>
      <c r="AK32" s="6">
        <v>1.014</v>
      </c>
      <c r="AL32" s="24">
        <f t="shared" si="57"/>
        <v>84.92</v>
      </c>
      <c r="AM32" s="6">
        <v>1.0149999999999999</v>
      </c>
      <c r="AN32" s="24">
        <f t="shared" si="58"/>
        <v>86.19</v>
      </c>
      <c r="AO32" s="6">
        <v>1.0189999999999999</v>
      </c>
      <c r="AP32" s="24">
        <f t="shared" si="59"/>
        <v>87.83</v>
      </c>
      <c r="AQ32" s="6">
        <v>1.014</v>
      </c>
      <c r="AR32" s="24">
        <f t="shared" si="60"/>
        <v>89.06</v>
      </c>
      <c r="AS32" s="6">
        <v>1.0209999999999999</v>
      </c>
      <c r="AT32" s="24">
        <f t="shared" si="61"/>
        <v>90.93</v>
      </c>
    </row>
    <row r="33" spans="1:46" x14ac:dyDescent="0.2">
      <c r="A33" s="17" t="s">
        <v>1948</v>
      </c>
      <c r="B33" s="21">
        <v>70.349999999999994</v>
      </c>
      <c r="C33" s="6">
        <v>1.0209999999999999</v>
      </c>
      <c r="D33" s="21">
        <f t="shared" si="40"/>
        <v>71.827349999999981</v>
      </c>
      <c r="E33" s="6">
        <v>1.026</v>
      </c>
      <c r="F33" s="21">
        <f t="shared" si="41"/>
        <v>73.694861099999983</v>
      </c>
      <c r="G33" s="22">
        <v>1.03</v>
      </c>
      <c r="H33" s="21">
        <f t="shared" si="42"/>
        <v>75.90570693299999</v>
      </c>
      <c r="I33" s="6">
        <v>1.0289999999999999</v>
      </c>
      <c r="J33" s="21">
        <f t="shared" si="43"/>
        <v>78.106972434056985</v>
      </c>
      <c r="K33" s="6">
        <v>1.0309999999999999</v>
      </c>
      <c r="L33" s="21">
        <f t="shared" si="44"/>
        <v>80.528288579512747</v>
      </c>
      <c r="M33" s="6">
        <v>1.028</v>
      </c>
      <c r="N33" s="21">
        <f t="shared" si="45"/>
        <v>82.783080659739099</v>
      </c>
      <c r="O33" s="6">
        <v>1.0209999999999999</v>
      </c>
      <c r="P33" s="21">
        <f t="shared" si="46"/>
        <v>84.521525353593617</v>
      </c>
      <c r="Q33" s="6">
        <v>1.018</v>
      </c>
      <c r="R33" s="21">
        <f t="shared" si="47"/>
        <v>86.04291280995831</v>
      </c>
      <c r="S33" s="6">
        <v>1.016</v>
      </c>
      <c r="T33" s="21">
        <f t="shared" si="48"/>
        <v>87.419599414917641</v>
      </c>
      <c r="U33" s="6">
        <v>1.012</v>
      </c>
      <c r="V33" s="21">
        <f t="shared" si="49"/>
        <v>88.468634607896661</v>
      </c>
      <c r="W33" s="6">
        <v>1.004</v>
      </c>
      <c r="X33" s="8">
        <f t="shared" si="50"/>
        <v>88.82</v>
      </c>
      <c r="Y33" s="22">
        <v>1.006</v>
      </c>
      <c r="Z33" s="8">
        <f t="shared" si="51"/>
        <v>89.35</v>
      </c>
      <c r="AA33" s="23">
        <v>1.008</v>
      </c>
      <c r="AB33" s="8">
        <f t="shared" si="52"/>
        <v>90.06</v>
      </c>
      <c r="AC33" s="23">
        <v>1.008</v>
      </c>
      <c r="AD33" s="24">
        <f t="shared" si="53"/>
        <v>90.78</v>
      </c>
      <c r="AE33" s="23">
        <v>1.008</v>
      </c>
      <c r="AF33" s="24">
        <f t="shared" si="54"/>
        <v>91.51</v>
      </c>
      <c r="AG33" s="6">
        <v>1.0109999999999999</v>
      </c>
      <c r="AH33" s="24">
        <f t="shared" si="55"/>
        <v>92.52</v>
      </c>
      <c r="AI33" s="6">
        <v>1.012</v>
      </c>
      <c r="AJ33" s="24">
        <f t="shared" si="56"/>
        <v>93.63</v>
      </c>
      <c r="AK33" s="6">
        <v>1.014</v>
      </c>
      <c r="AL33" s="24">
        <f t="shared" si="57"/>
        <v>94.94</v>
      </c>
      <c r="AM33" s="6">
        <v>1.0149999999999999</v>
      </c>
      <c r="AN33" s="24">
        <f t="shared" si="58"/>
        <v>96.36</v>
      </c>
      <c r="AO33" s="6">
        <v>1.0189999999999999</v>
      </c>
      <c r="AP33" s="24">
        <f t="shared" si="59"/>
        <v>98.19</v>
      </c>
      <c r="AQ33" s="6">
        <v>1.014</v>
      </c>
      <c r="AR33" s="24">
        <f t="shared" si="60"/>
        <v>99.56</v>
      </c>
      <c r="AS33" s="6">
        <v>1.0209999999999999</v>
      </c>
      <c r="AT33" s="24">
        <f t="shared" si="61"/>
        <v>101.65</v>
      </c>
    </row>
    <row r="34" spans="1:46" x14ac:dyDescent="0.2">
      <c r="A34" s="17" t="s">
        <v>1949</v>
      </c>
      <c r="B34" s="21">
        <v>87.1</v>
      </c>
      <c r="C34" s="6">
        <v>1.0209999999999999</v>
      </c>
      <c r="D34" s="21">
        <f t="shared" si="40"/>
        <v>88.929099999999991</v>
      </c>
      <c r="E34" s="6">
        <v>1.026</v>
      </c>
      <c r="F34" s="21">
        <f t="shared" si="41"/>
        <v>91.2412566</v>
      </c>
      <c r="G34" s="22">
        <v>1.03</v>
      </c>
      <c r="H34" s="21">
        <f t="shared" si="42"/>
        <v>93.978494298000001</v>
      </c>
      <c r="I34" s="6">
        <v>1.0289999999999999</v>
      </c>
      <c r="J34" s="21">
        <f t="shared" si="43"/>
        <v>96.703870632641994</v>
      </c>
      <c r="K34" s="6">
        <v>1.0309999999999999</v>
      </c>
      <c r="L34" s="21">
        <f t="shared" si="44"/>
        <v>99.701690622253892</v>
      </c>
      <c r="M34" s="6">
        <v>1.028</v>
      </c>
      <c r="N34" s="21">
        <f t="shared" si="45"/>
        <v>102.49333795967701</v>
      </c>
      <c r="O34" s="6">
        <v>1.0209999999999999</v>
      </c>
      <c r="P34" s="21">
        <v>104.64</v>
      </c>
      <c r="Q34" s="6">
        <v>1.018</v>
      </c>
      <c r="R34" s="21">
        <f t="shared" si="47"/>
        <v>106.52352</v>
      </c>
      <c r="S34" s="6">
        <v>1.016</v>
      </c>
      <c r="T34" s="21">
        <f t="shared" si="48"/>
        <v>108.22789632000001</v>
      </c>
      <c r="U34" s="6">
        <v>1.012</v>
      </c>
      <c r="V34" s="21">
        <f t="shared" si="49"/>
        <v>109.52663107584002</v>
      </c>
      <c r="W34" s="6">
        <v>1.004</v>
      </c>
      <c r="X34" s="8">
        <f t="shared" si="50"/>
        <v>109.96</v>
      </c>
      <c r="Y34" s="22">
        <v>1.006</v>
      </c>
      <c r="Z34" s="8">
        <f t="shared" si="51"/>
        <v>110.62</v>
      </c>
      <c r="AA34" s="23">
        <v>1.008</v>
      </c>
      <c r="AB34" s="8">
        <f t="shared" si="52"/>
        <v>111.5</v>
      </c>
      <c r="AC34" s="23">
        <v>1.008</v>
      </c>
      <c r="AD34" s="24">
        <f t="shared" si="53"/>
        <v>112.39</v>
      </c>
      <c r="AE34" s="23">
        <v>1.008</v>
      </c>
      <c r="AF34" s="24">
        <f t="shared" si="54"/>
        <v>113.29</v>
      </c>
      <c r="AG34" s="6">
        <v>1.0109999999999999</v>
      </c>
      <c r="AH34" s="24">
        <f t="shared" si="55"/>
        <v>114.54</v>
      </c>
      <c r="AI34" s="6">
        <v>1.012</v>
      </c>
      <c r="AJ34" s="24">
        <f t="shared" si="56"/>
        <v>115.91</v>
      </c>
      <c r="AK34" s="6">
        <v>1.014</v>
      </c>
      <c r="AL34" s="24">
        <f t="shared" si="57"/>
        <v>117.53</v>
      </c>
      <c r="AM34" s="6">
        <v>1.0149999999999999</v>
      </c>
      <c r="AN34" s="24">
        <f t="shared" si="58"/>
        <v>119.29</v>
      </c>
      <c r="AO34" s="6">
        <v>1.0189999999999999</v>
      </c>
      <c r="AP34" s="24">
        <f t="shared" si="59"/>
        <v>121.56</v>
      </c>
      <c r="AQ34" s="6">
        <v>1.014</v>
      </c>
      <c r="AR34" s="24">
        <f t="shared" si="60"/>
        <v>123.26</v>
      </c>
      <c r="AS34" s="6">
        <v>1.0209999999999999</v>
      </c>
      <c r="AT34" s="24">
        <f t="shared" si="61"/>
        <v>125.85</v>
      </c>
    </row>
    <row r="35" spans="1:46" x14ac:dyDescent="0.2">
      <c r="A35" s="17" t="s">
        <v>1950</v>
      </c>
      <c r="B35" s="21">
        <v>0.79</v>
      </c>
      <c r="C35" s="6">
        <v>1.0209999999999999</v>
      </c>
      <c r="D35" s="21">
        <f>B35*C35</f>
        <v>0.80658999999999992</v>
      </c>
      <c r="E35" s="6">
        <v>1.026</v>
      </c>
      <c r="F35" s="21">
        <f>D35*E35</f>
        <v>0.82756133999999992</v>
      </c>
      <c r="G35" s="22">
        <v>1.03</v>
      </c>
      <c r="H35" s="21">
        <f>F35*G35</f>
        <v>0.85238818019999996</v>
      </c>
      <c r="I35" s="6">
        <v>1.0289999999999999</v>
      </c>
      <c r="J35" s="21">
        <f>H35*I35</f>
        <v>0.87710743742579989</v>
      </c>
      <c r="K35" s="6">
        <v>1.0309999999999999</v>
      </c>
      <c r="L35" s="21">
        <f>J35*K35</f>
        <v>0.90429776798599959</v>
      </c>
      <c r="M35" s="6">
        <v>1.028</v>
      </c>
      <c r="N35" s="21">
        <f>M35*L35</f>
        <v>0.92961810548960755</v>
      </c>
      <c r="O35" s="6">
        <v>1.0209999999999999</v>
      </c>
      <c r="P35" s="21">
        <f>N35*O35</f>
        <v>0.94914008570488917</v>
      </c>
      <c r="Q35" s="6">
        <v>1.018</v>
      </c>
      <c r="R35" s="21">
        <f>P35*Q35</f>
        <v>0.96622460724757719</v>
      </c>
      <c r="S35" s="6">
        <v>1.016</v>
      </c>
      <c r="T35" s="21">
        <f>R35*S35</f>
        <v>0.98168420096353848</v>
      </c>
      <c r="U35" s="6">
        <v>1.012</v>
      </c>
      <c r="V35" s="21">
        <f>T35*U35</f>
        <v>0.993464411375101</v>
      </c>
      <c r="W35" s="6">
        <v>1.004</v>
      </c>
      <c r="X35" s="8">
        <f>ROUND(V35*W35,2)</f>
        <v>1</v>
      </c>
      <c r="Y35" s="22">
        <v>1.006</v>
      </c>
      <c r="Z35" s="8">
        <f>ROUND(X35*Y35,2)</f>
        <v>1.01</v>
      </c>
      <c r="AA35" s="23">
        <v>1.008</v>
      </c>
      <c r="AB35" s="8">
        <f>ROUND(Z35*AA35,2)</f>
        <v>1.02</v>
      </c>
      <c r="AC35" s="23">
        <v>1.008</v>
      </c>
      <c r="AD35" s="24">
        <f t="shared" si="53"/>
        <v>1.03</v>
      </c>
      <c r="AE35" s="23">
        <v>1.008</v>
      </c>
      <c r="AF35" s="24">
        <f t="shared" si="54"/>
        <v>1.04</v>
      </c>
      <c r="AG35" s="6">
        <v>1.0109999999999999</v>
      </c>
      <c r="AH35" s="24">
        <f t="shared" si="55"/>
        <v>1.05</v>
      </c>
      <c r="AI35" s="6">
        <v>1.012</v>
      </c>
      <c r="AJ35" s="24">
        <f t="shared" si="56"/>
        <v>1.06</v>
      </c>
      <c r="AK35" s="6">
        <v>1.014</v>
      </c>
      <c r="AL35" s="24">
        <f t="shared" si="57"/>
        <v>1.07</v>
      </c>
      <c r="AM35" s="6">
        <v>1.0149999999999999</v>
      </c>
      <c r="AN35" s="24">
        <f t="shared" si="58"/>
        <v>1.0900000000000001</v>
      </c>
      <c r="AO35" s="6">
        <v>1.0189999999999999</v>
      </c>
      <c r="AP35" s="24">
        <f t="shared" si="59"/>
        <v>1.1100000000000001</v>
      </c>
      <c r="AQ35" s="6">
        <v>1.014</v>
      </c>
      <c r="AR35" s="24">
        <f t="shared" si="60"/>
        <v>1.1299999999999999</v>
      </c>
      <c r="AS35" s="6">
        <v>1.0209999999999999</v>
      </c>
      <c r="AT35" s="24">
        <f t="shared" si="61"/>
        <v>1.1499999999999999</v>
      </c>
    </row>
    <row r="36" spans="1:46" x14ac:dyDescent="0.2">
      <c r="A36" s="17" t="s">
        <v>1951</v>
      </c>
      <c r="B36" s="21">
        <v>17.329999999999998</v>
      </c>
      <c r="C36" s="6">
        <v>1.0209999999999999</v>
      </c>
      <c r="D36" s="21">
        <f t="shared" si="40"/>
        <v>17.693929999999998</v>
      </c>
      <c r="E36" s="6">
        <v>1.026</v>
      </c>
      <c r="F36" s="21">
        <f t="shared" si="41"/>
        <v>18.15397218</v>
      </c>
      <c r="G36" s="22">
        <v>1.03</v>
      </c>
      <c r="H36" s="21">
        <f t="shared" si="42"/>
        <v>18.698591345400001</v>
      </c>
      <c r="I36" s="6">
        <v>1.0289999999999999</v>
      </c>
      <c r="J36" s="21">
        <f t="shared" si="43"/>
        <v>19.240850494416598</v>
      </c>
      <c r="K36" s="6">
        <v>1.0309999999999999</v>
      </c>
      <c r="L36" s="21">
        <f t="shared" si="44"/>
        <v>19.83731685974351</v>
      </c>
      <c r="M36" s="6">
        <v>1.028</v>
      </c>
      <c r="N36" s="21">
        <f t="shared" si="45"/>
        <v>20.392761731816329</v>
      </c>
      <c r="O36" s="6">
        <v>1.0209999999999999</v>
      </c>
      <c r="P36" s="21">
        <f t="shared" si="46"/>
        <v>20.821009728184471</v>
      </c>
      <c r="Q36" s="6">
        <v>1.018</v>
      </c>
      <c r="R36" s="21">
        <f t="shared" si="47"/>
        <v>21.195787903291791</v>
      </c>
      <c r="S36" s="6">
        <v>1.016</v>
      </c>
      <c r="T36" s="21">
        <f t="shared" si="48"/>
        <v>21.53492050974446</v>
      </c>
      <c r="U36" s="6">
        <v>1.012</v>
      </c>
      <c r="V36" s="21">
        <f t="shared" si="49"/>
        <v>21.793339555861394</v>
      </c>
      <c r="W36" s="6">
        <v>1.004</v>
      </c>
      <c r="X36" s="8">
        <f t="shared" si="50"/>
        <v>21.88</v>
      </c>
      <c r="Y36" s="22">
        <v>1.006</v>
      </c>
      <c r="Z36" s="8">
        <f t="shared" si="51"/>
        <v>22.01</v>
      </c>
      <c r="AA36" s="23">
        <v>1.008</v>
      </c>
      <c r="AB36" s="8">
        <f t="shared" si="52"/>
        <v>22.19</v>
      </c>
      <c r="AC36" s="23">
        <v>1.008</v>
      </c>
      <c r="AD36" s="24">
        <f t="shared" si="53"/>
        <v>22.37</v>
      </c>
      <c r="AE36" s="23">
        <v>1.008</v>
      </c>
      <c r="AF36" s="24">
        <f t="shared" si="54"/>
        <v>22.55</v>
      </c>
      <c r="AG36" s="6">
        <v>1.0109999999999999</v>
      </c>
      <c r="AH36" s="24">
        <f t="shared" si="55"/>
        <v>22.8</v>
      </c>
      <c r="AI36" s="6">
        <v>1.012</v>
      </c>
      <c r="AJ36" s="24">
        <f t="shared" si="56"/>
        <v>23.07</v>
      </c>
      <c r="AK36" s="6">
        <v>1.014</v>
      </c>
      <c r="AL36" s="24">
        <f t="shared" si="57"/>
        <v>23.39</v>
      </c>
      <c r="AM36" s="6">
        <v>1.0149999999999999</v>
      </c>
      <c r="AN36" s="24">
        <f t="shared" si="58"/>
        <v>23.74</v>
      </c>
      <c r="AO36" s="6">
        <v>1.0189999999999999</v>
      </c>
      <c r="AP36" s="24">
        <f t="shared" si="59"/>
        <v>24.19</v>
      </c>
      <c r="AQ36" s="6">
        <v>1.014</v>
      </c>
      <c r="AR36" s="24">
        <f t="shared" si="60"/>
        <v>24.53</v>
      </c>
      <c r="AS36" s="6">
        <v>1.0209999999999999</v>
      </c>
      <c r="AT36" s="24">
        <f t="shared" si="61"/>
        <v>25.05</v>
      </c>
    </row>
  </sheetData>
  <printOptions horizontalCentered="1" gridLines="1"/>
  <pageMargins left="0" right="0" top="0.75" bottom="0.75" header="0.3" footer="0.3"/>
  <pageSetup paperSize="5" scale="70" orientation="landscape" r:id="rId1"/>
  <headerFooter alignWithMargins="0">
    <oddHeader>&amp;L&amp;D</oddHeader>
    <oddFooter>&amp;C&amp;P of &amp;N&amp;R&amp;F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8888-27B7-4888-B040-095BD9CE9629}">
  <dimension ref="A1:K77"/>
  <sheetViews>
    <sheetView topLeftCell="A3" workbookViewId="0">
      <selection activeCell="K25" sqref="K25"/>
    </sheetView>
  </sheetViews>
  <sheetFormatPr defaultColWidth="8.85546875" defaultRowHeight="15" x14ac:dyDescent="0.25"/>
  <cols>
    <col min="1" max="1" width="6.28515625" bestFit="1" customWidth="1"/>
    <col min="2" max="2" width="177" bestFit="1" customWidth="1"/>
    <col min="3" max="3" width="25.140625" bestFit="1" customWidth="1"/>
    <col min="4" max="4" width="179" bestFit="1" customWidth="1"/>
    <col min="5" max="5" width="99" bestFit="1" customWidth="1"/>
    <col min="6" max="7" width="16.140625" bestFit="1" customWidth="1"/>
    <col min="8" max="8" width="85.7109375" bestFit="1" customWidth="1"/>
    <col min="9" max="9" width="255.7109375" bestFit="1" customWidth="1"/>
    <col min="10" max="10" width="186.85546875" bestFit="1" customWidth="1"/>
    <col min="11" max="11" width="8.85546875" bestFit="1" customWidth="1"/>
  </cols>
  <sheetData>
    <row r="1" spans="1:11" x14ac:dyDescent="0.25">
      <c r="A1" t="s">
        <v>96</v>
      </c>
      <c r="B1" t="s">
        <v>97</v>
      </c>
      <c r="C1" t="s">
        <v>1954</v>
      </c>
      <c r="D1" t="s">
        <v>1955</v>
      </c>
      <c r="E1" t="s">
        <v>1956</v>
      </c>
      <c r="F1" t="s">
        <v>1957</v>
      </c>
      <c r="G1" t="s">
        <v>1958</v>
      </c>
      <c r="H1" t="s">
        <v>1959</v>
      </c>
      <c r="I1" t="s">
        <v>1960</v>
      </c>
      <c r="J1" t="s">
        <v>1961</v>
      </c>
      <c r="K1" t="s">
        <v>1962</v>
      </c>
    </row>
    <row r="2" spans="1:11" ht="135" x14ac:dyDescent="0.25">
      <c r="A2" t="s">
        <v>347</v>
      </c>
      <c r="B2" t="s">
        <v>1963</v>
      </c>
      <c r="C2" t="s">
        <v>1964</v>
      </c>
      <c r="D2" t="s">
        <v>1965</v>
      </c>
      <c r="E2" t="s">
        <v>1966</v>
      </c>
      <c r="H2" t="s">
        <v>1967</v>
      </c>
      <c r="I2" t="s">
        <v>1968</v>
      </c>
      <c r="J2" s="29" t="s">
        <v>1969</v>
      </c>
      <c r="K2" s="28">
        <v>44197</v>
      </c>
    </row>
    <row r="3" spans="1:11" ht="135" x14ac:dyDescent="0.25">
      <c r="A3" t="s">
        <v>349</v>
      </c>
      <c r="B3" t="s">
        <v>1970</v>
      </c>
      <c r="C3" t="s">
        <v>1964</v>
      </c>
      <c r="D3" t="s">
        <v>1965</v>
      </c>
      <c r="E3" t="s">
        <v>1966</v>
      </c>
      <c r="H3" t="s">
        <v>1967</v>
      </c>
      <c r="I3" t="s">
        <v>1968</v>
      </c>
      <c r="J3" s="29" t="s">
        <v>1971</v>
      </c>
      <c r="K3" s="28">
        <v>44197</v>
      </c>
    </row>
    <row r="4" spans="1:11" x14ac:dyDescent="0.25">
      <c r="A4" t="s">
        <v>1972</v>
      </c>
      <c r="B4" t="s">
        <v>1973</v>
      </c>
      <c r="C4" t="s">
        <v>1974</v>
      </c>
      <c r="D4" t="s">
        <v>1965</v>
      </c>
      <c r="E4" t="s">
        <v>1966</v>
      </c>
      <c r="H4" t="s">
        <v>1967</v>
      </c>
      <c r="I4" t="s">
        <v>1975</v>
      </c>
      <c r="J4" t="s">
        <v>1976</v>
      </c>
      <c r="K4" s="28">
        <v>44197</v>
      </c>
    </row>
    <row r="5" spans="1:11" x14ac:dyDescent="0.25">
      <c r="A5" t="s">
        <v>1977</v>
      </c>
      <c r="B5" t="s">
        <v>1978</v>
      </c>
      <c r="C5" t="s">
        <v>1974</v>
      </c>
      <c r="D5" t="s">
        <v>1979</v>
      </c>
      <c r="H5" t="s">
        <v>1967</v>
      </c>
      <c r="K5" s="28">
        <v>44197</v>
      </c>
    </row>
    <row r="6" spans="1:11" x14ac:dyDescent="0.25">
      <c r="A6" t="s">
        <v>1980</v>
      </c>
      <c r="B6" t="s">
        <v>1981</v>
      </c>
      <c r="C6" t="s">
        <v>1974</v>
      </c>
      <c r="D6" t="s">
        <v>1979</v>
      </c>
      <c r="H6" t="s">
        <v>1967</v>
      </c>
      <c r="K6" s="28">
        <v>44197</v>
      </c>
    </row>
    <row r="7" spans="1:11" x14ac:dyDescent="0.25">
      <c r="A7" t="s">
        <v>1982</v>
      </c>
      <c r="B7" t="s">
        <v>1983</v>
      </c>
      <c r="C7" t="s">
        <v>1974</v>
      </c>
      <c r="D7" t="s">
        <v>1984</v>
      </c>
      <c r="H7" t="s">
        <v>1967</v>
      </c>
      <c r="K7" s="28">
        <v>44197</v>
      </c>
    </row>
    <row r="8" spans="1:11" x14ac:dyDescent="0.25">
      <c r="A8" t="s">
        <v>1985</v>
      </c>
      <c r="B8" t="s">
        <v>1986</v>
      </c>
      <c r="C8" t="s">
        <v>1974</v>
      </c>
      <c r="D8" t="s">
        <v>1984</v>
      </c>
      <c r="H8" t="s">
        <v>1967</v>
      </c>
      <c r="K8" s="28">
        <v>44197</v>
      </c>
    </row>
    <row r="9" spans="1:11" x14ac:dyDescent="0.25">
      <c r="A9" t="s">
        <v>351</v>
      </c>
      <c r="B9" t="s">
        <v>1987</v>
      </c>
      <c r="C9" t="s">
        <v>1974</v>
      </c>
      <c r="D9" t="s">
        <v>1984</v>
      </c>
      <c r="H9" t="s">
        <v>1967</v>
      </c>
      <c r="K9" s="28">
        <v>44197</v>
      </c>
    </row>
    <row r="10" spans="1:11" x14ac:dyDescent="0.25">
      <c r="A10" t="s">
        <v>353</v>
      </c>
      <c r="B10" t="s">
        <v>1988</v>
      </c>
      <c r="C10" t="s">
        <v>1974</v>
      </c>
      <c r="D10" t="s">
        <v>1989</v>
      </c>
      <c r="H10" t="s">
        <v>1967</v>
      </c>
      <c r="K10" s="28">
        <v>44197</v>
      </c>
    </row>
    <row r="11" spans="1:11" x14ac:dyDescent="0.25">
      <c r="A11" t="s">
        <v>1990</v>
      </c>
      <c r="B11" t="s">
        <v>1991</v>
      </c>
      <c r="C11" t="s">
        <v>1974</v>
      </c>
      <c r="D11" t="s">
        <v>1984</v>
      </c>
      <c r="H11" t="s">
        <v>1967</v>
      </c>
      <c r="K11" s="28">
        <v>44197</v>
      </c>
    </row>
    <row r="12" spans="1:11" x14ac:dyDescent="0.25">
      <c r="A12" t="s">
        <v>1992</v>
      </c>
      <c r="B12" t="s">
        <v>1993</v>
      </c>
      <c r="C12" t="s">
        <v>1974</v>
      </c>
      <c r="D12" t="s">
        <v>1984</v>
      </c>
      <c r="H12" t="s">
        <v>1967</v>
      </c>
      <c r="K12" s="28">
        <v>44197</v>
      </c>
    </row>
    <row r="13" spans="1:11" x14ac:dyDescent="0.25">
      <c r="A13" t="s">
        <v>1994</v>
      </c>
      <c r="B13" t="s">
        <v>1995</v>
      </c>
      <c r="C13" t="s">
        <v>1974</v>
      </c>
      <c r="D13" t="s">
        <v>1996</v>
      </c>
      <c r="H13" t="s">
        <v>1967</v>
      </c>
      <c r="K13" s="28">
        <v>44197</v>
      </c>
    </row>
    <row r="14" spans="1:11" x14ac:dyDescent="0.25">
      <c r="A14" t="s">
        <v>1997</v>
      </c>
      <c r="B14" t="s">
        <v>1998</v>
      </c>
      <c r="C14" t="s">
        <v>1974</v>
      </c>
      <c r="D14" t="s">
        <v>1996</v>
      </c>
      <c r="H14" t="s">
        <v>1967</v>
      </c>
      <c r="K14" s="28">
        <v>44197</v>
      </c>
    </row>
    <row r="15" spans="1:11" x14ac:dyDescent="0.25">
      <c r="A15" t="s">
        <v>1999</v>
      </c>
      <c r="B15" t="s">
        <v>2000</v>
      </c>
      <c r="C15" t="s">
        <v>1974</v>
      </c>
      <c r="H15" t="s">
        <v>1967</v>
      </c>
      <c r="J15" t="s">
        <v>2001</v>
      </c>
      <c r="K15" s="28">
        <v>44197</v>
      </c>
    </row>
    <row r="16" spans="1:11" x14ac:dyDescent="0.25">
      <c r="A16" t="s">
        <v>356</v>
      </c>
      <c r="B16" t="s">
        <v>2002</v>
      </c>
      <c r="C16" t="s">
        <v>1974</v>
      </c>
      <c r="H16" t="s">
        <v>1967</v>
      </c>
      <c r="J16" t="s">
        <v>2001</v>
      </c>
      <c r="K16" s="28">
        <v>44197</v>
      </c>
    </row>
    <row r="17" spans="1:11" x14ac:dyDescent="0.25">
      <c r="A17" t="s">
        <v>358</v>
      </c>
      <c r="B17" t="s">
        <v>2003</v>
      </c>
      <c r="C17" t="s">
        <v>1974</v>
      </c>
      <c r="H17" t="s">
        <v>1967</v>
      </c>
      <c r="J17" t="s">
        <v>2001</v>
      </c>
      <c r="K17" s="28">
        <v>44197</v>
      </c>
    </row>
    <row r="18" spans="1:11" x14ac:dyDescent="0.25">
      <c r="A18" t="s">
        <v>2004</v>
      </c>
      <c r="B18" t="s">
        <v>2005</v>
      </c>
      <c r="C18" t="s">
        <v>1974</v>
      </c>
      <c r="D18" t="s">
        <v>1984</v>
      </c>
      <c r="H18" t="s">
        <v>1967</v>
      </c>
      <c r="K18" s="28">
        <v>44197</v>
      </c>
    </row>
    <row r="19" spans="1:11" x14ac:dyDescent="0.25">
      <c r="A19" t="s">
        <v>2006</v>
      </c>
      <c r="B19" t="s">
        <v>2007</v>
      </c>
      <c r="C19" t="s">
        <v>1974</v>
      </c>
      <c r="D19" t="s">
        <v>1984</v>
      </c>
      <c r="H19" t="s">
        <v>1967</v>
      </c>
      <c r="K19" s="28">
        <v>44197</v>
      </c>
    </row>
    <row r="20" spans="1:11" x14ac:dyDescent="0.25">
      <c r="A20" t="s">
        <v>360</v>
      </c>
      <c r="B20" t="s">
        <v>2008</v>
      </c>
      <c r="C20" t="s">
        <v>1974</v>
      </c>
      <c r="D20" t="s">
        <v>1984</v>
      </c>
      <c r="H20" t="s">
        <v>1967</v>
      </c>
      <c r="K20" s="28">
        <v>44197</v>
      </c>
    </row>
    <row r="21" spans="1:11" x14ac:dyDescent="0.25">
      <c r="A21" t="s">
        <v>2009</v>
      </c>
      <c r="B21" t="s">
        <v>2010</v>
      </c>
      <c r="C21" t="s">
        <v>1974</v>
      </c>
      <c r="D21" t="s">
        <v>1984</v>
      </c>
      <c r="H21" t="s">
        <v>1967</v>
      </c>
      <c r="K21" s="28">
        <v>44197</v>
      </c>
    </row>
    <row r="22" spans="1:11" x14ac:dyDescent="0.25">
      <c r="A22" t="s">
        <v>362</v>
      </c>
      <c r="B22" t="s">
        <v>2011</v>
      </c>
      <c r="C22" t="s">
        <v>1974</v>
      </c>
      <c r="D22" t="s">
        <v>1984</v>
      </c>
      <c r="H22" t="s">
        <v>1967</v>
      </c>
      <c r="K22" s="28">
        <v>44197</v>
      </c>
    </row>
    <row r="23" spans="1:11" x14ac:dyDescent="0.25">
      <c r="A23" t="s">
        <v>2012</v>
      </c>
      <c r="B23" t="s">
        <v>2013</v>
      </c>
      <c r="C23" t="s">
        <v>1974</v>
      </c>
      <c r="D23" t="s">
        <v>1984</v>
      </c>
      <c r="H23" t="s">
        <v>1967</v>
      </c>
      <c r="K23" s="28">
        <v>44197</v>
      </c>
    </row>
    <row r="24" spans="1:11" x14ac:dyDescent="0.25">
      <c r="A24" t="s">
        <v>364</v>
      </c>
      <c r="B24" t="s">
        <v>2014</v>
      </c>
      <c r="C24" t="s">
        <v>1974</v>
      </c>
      <c r="D24" t="s">
        <v>1984</v>
      </c>
      <c r="H24" t="s">
        <v>1967</v>
      </c>
      <c r="K24" s="28">
        <v>44197</v>
      </c>
    </row>
    <row r="25" spans="1:11" x14ac:dyDescent="0.25">
      <c r="A25" t="s">
        <v>366</v>
      </c>
      <c r="B25" t="s">
        <v>2015</v>
      </c>
      <c r="C25" t="s">
        <v>1974</v>
      </c>
      <c r="D25" t="s">
        <v>1984</v>
      </c>
      <c r="H25" t="s">
        <v>1967</v>
      </c>
      <c r="K25" s="28">
        <v>44197</v>
      </c>
    </row>
    <row r="26" spans="1:11" x14ac:dyDescent="0.25">
      <c r="A26" t="s">
        <v>368</v>
      </c>
      <c r="B26" t="s">
        <v>2016</v>
      </c>
      <c r="C26" t="s">
        <v>1974</v>
      </c>
      <c r="D26" t="s">
        <v>1984</v>
      </c>
      <c r="H26" t="s">
        <v>1967</v>
      </c>
      <c r="K26" s="28">
        <v>44197</v>
      </c>
    </row>
    <row r="27" spans="1:11" x14ac:dyDescent="0.25">
      <c r="A27" t="s">
        <v>370</v>
      </c>
      <c r="B27" t="s">
        <v>2017</v>
      </c>
      <c r="C27" t="s">
        <v>1974</v>
      </c>
      <c r="D27" t="s">
        <v>1984</v>
      </c>
      <c r="H27" t="s">
        <v>1967</v>
      </c>
      <c r="K27" s="28">
        <v>44197</v>
      </c>
    </row>
    <row r="28" spans="1:11" x14ac:dyDescent="0.25">
      <c r="A28" t="s">
        <v>2018</v>
      </c>
      <c r="B28" t="s">
        <v>2019</v>
      </c>
      <c r="C28" t="s">
        <v>1974</v>
      </c>
      <c r="D28" t="s">
        <v>1984</v>
      </c>
      <c r="H28" t="s">
        <v>1967</v>
      </c>
      <c r="K28" s="28">
        <v>44197</v>
      </c>
    </row>
    <row r="29" spans="1:11" x14ac:dyDescent="0.25">
      <c r="A29" t="s">
        <v>2020</v>
      </c>
      <c r="B29" t="s">
        <v>2021</v>
      </c>
      <c r="C29" t="s">
        <v>1974</v>
      </c>
      <c r="D29" t="s">
        <v>1984</v>
      </c>
      <c r="H29" t="s">
        <v>1967</v>
      </c>
      <c r="K29" s="28">
        <v>44197</v>
      </c>
    </row>
    <row r="30" spans="1:11" ht="150" x14ac:dyDescent="0.25">
      <c r="A30" t="s">
        <v>372</v>
      </c>
      <c r="B30" t="s">
        <v>2022</v>
      </c>
      <c r="C30" t="s">
        <v>1964</v>
      </c>
      <c r="D30" t="s">
        <v>1965</v>
      </c>
      <c r="E30" t="s">
        <v>1966</v>
      </c>
      <c r="H30" t="s">
        <v>1967</v>
      </c>
      <c r="I30" t="s">
        <v>2023</v>
      </c>
      <c r="J30" s="29" t="s">
        <v>2024</v>
      </c>
      <c r="K30" s="28">
        <v>44197</v>
      </c>
    </row>
    <row r="31" spans="1:11" ht="135" x14ac:dyDescent="0.25">
      <c r="A31" t="s">
        <v>375</v>
      </c>
      <c r="B31" t="s">
        <v>2025</v>
      </c>
      <c r="C31" t="s">
        <v>1964</v>
      </c>
      <c r="D31" t="s">
        <v>1965</v>
      </c>
      <c r="E31" t="s">
        <v>1966</v>
      </c>
      <c r="H31" t="s">
        <v>1967</v>
      </c>
      <c r="I31" t="s">
        <v>2023</v>
      </c>
      <c r="J31" s="29" t="s">
        <v>2026</v>
      </c>
      <c r="K31" s="28">
        <v>44197</v>
      </c>
    </row>
    <row r="32" spans="1:11" ht="165" x14ac:dyDescent="0.25">
      <c r="A32" t="s">
        <v>2027</v>
      </c>
      <c r="B32" t="s">
        <v>2028</v>
      </c>
      <c r="C32" t="s">
        <v>1964</v>
      </c>
      <c r="D32" t="s">
        <v>2029</v>
      </c>
      <c r="E32" t="s">
        <v>2030</v>
      </c>
      <c r="H32" t="s">
        <v>1967</v>
      </c>
      <c r="I32" t="s">
        <v>2031</v>
      </c>
      <c r="J32" s="29" t="s">
        <v>2032</v>
      </c>
      <c r="K32" s="28">
        <v>44197</v>
      </c>
    </row>
    <row r="33" spans="1:11" ht="135" x14ac:dyDescent="0.25">
      <c r="A33" t="s">
        <v>2033</v>
      </c>
      <c r="B33" t="s">
        <v>2034</v>
      </c>
      <c r="C33" t="s">
        <v>1964</v>
      </c>
      <c r="D33" t="s">
        <v>2029</v>
      </c>
      <c r="E33" t="s">
        <v>2030</v>
      </c>
      <c r="H33" t="s">
        <v>1967</v>
      </c>
      <c r="I33" t="s">
        <v>2031</v>
      </c>
      <c r="J33" s="29" t="s">
        <v>2035</v>
      </c>
      <c r="K33" s="28">
        <v>44197</v>
      </c>
    </row>
    <row r="34" spans="1:11" x14ac:dyDescent="0.25">
      <c r="A34" t="s">
        <v>2036</v>
      </c>
      <c r="B34" t="s">
        <v>2037</v>
      </c>
      <c r="C34" t="s">
        <v>1974</v>
      </c>
      <c r="D34" t="s">
        <v>1984</v>
      </c>
      <c r="H34" t="s">
        <v>1967</v>
      </c>
      <c r="K34" s="28">
        <v>44197</v>
      </c>
    </row>
    <row r="35" spans="1:11" ht="60" x14ac:dyDescent="0.25">
      <c r="A35" t="s">
        <v>378</v>
      </c>
      <c r="B35" t="s">
        <v>2038</v>
      </c>
      <c r="C35" t="s">
        <v>1964</v>
      </c>
      <c r="D35" t="s">
        <v>1965</v>
      </c>
      <c r="H35" t="s">
        <v>1967</v>
      </c>
      <c r="I35" t="s">
        <v>2039</v>
      </c>
      <c r="J35" s="29" t="s">
        <v>2040</v>
      </c>
      <c r="K35" s="28">
        <v>44197</v>
      </c>
    </row>
    <row r="36" spans="1:11" x14ac:dyDescent="0.25">
      <c r="A36" t="s">
        <v>2041</v>
      </c>
      <c r="B36" t="s">
        <v>2042</v>
      </c>
      <c r="C36" t="s">
        <v>1964</v>
      </c>
      <c r="D36" t="s">
        <v>2043</v>
      </c>
      <c r="H36" t="s">
        <v>1967</v>
      </c>
      <c r="K36" s="28">
        <v>44197</v>
      </c>
    </row>
    <row r="37" spans="1:11" x14ac:dyDescent="0.25">
      <c r="A37" t="s">
        <v>2044</v>
      </c>
      <c r="B37" t="s">
        <v>2045</v>
      </c>
      <c r="C37" t="s">
        <v>1974</v>
      </c>
      <c r="H37" t="s">
        <v>1967</v>
      </c>
      <c r="J37" t="s">
        <v>2001</v>
      </c>
      <c r="K37" s="28">
        <v>44197</v>
      </c>
    </row>
    <row r="38" spans="1:11" x14ac:dyDescent="0.25">
      <c r="A38" t="s">
        <v>380</v>
      </c>
      <c r="B38" t="s">
        <v>2046</v>
      </c>
      <c r="C38" t="s">
        <v>1974</v>
      </c>
      <c r="D38" t="s">
        <v>2047</v>
      </c>
      <c r="H38" t="s">
        <v>1967</v>
      </c>
      <c r="K38" s="28">
        <v>44197</v>
      </c>
    </row>
    <row r="39" spans="1:11" ht="135" x14ac:dyDescent="0.25">
      <c r="A39" t="s">
        <v>347</v>
      </c>
      <c r="B39" t="s">
        <v>1963</v>
      </c>
      <c r="C39" t="s">
        <v>1964</v>
      </c>
      <c r="D39" t="s">
        <v>1965</v>
      </c>
      <c r="E39" t="s">
        <v>1966</v>
      </c>
      <c r="H39" t="s">
        <v>1967</v>
      </c>
      <c r="I39" t="s">
        <v>1968</v>
      </c>
      <c r="J39" s="29" t="s">
        <v>1969</v>
      </c>
      <c r="K39" s="28">
        <v>44562</v>
      </c>
    </row>
    <row r="40" spans="1:11" ht="135" x14ac:dyDescent="0.25">
      <c r="A40" t="s">
        <v>349</v>
      </c>
      <c r="B40" t="s">
        <v>1970</v>
      </c>
      <c r="C40" t="s">
        <v>1964</v>
      </c>
      <c r="D40" t="s">
        <v>1965</v>
      </c>
      <c r="E40" t="s">
        <v>1966</v>
      </c>
      <c r="H40" t="s">
        <v>1967</v>
      </c>
      <c r="I40" t="s">
        <v>1968</v>
      </c>
      <c r="J40" s="29" t="s">
        <v>1971</v>
      </c>
      <c r="K40" s="28">
        <v>44562</v>
      </c>
    </row>
    <row r="41" spans="1:11" x14ac:dyDescent="0.25">
      <c r="A41" t="s">
        <v>1972</v>
      </c>
      <c r="B41" t="s">
        <v>1973</v>
      </c>
      <c r="C41" t="s">
        <v>1964</v>
      </c>
      <c r="D41" t="s">
        <v>1965</v>
      </c>
      <c r="E41" t="s">
        <v>1966</v>
      </c>
      <c r="H41" t="s">
        <v>1967</v>
      </c>
      <c r="I41" t="s">
        <v>1975</v>
      </c>
      <c r="J41" t="s">
        <v>1976</v>
      </c>
      <c r="K41" s="28">
        <v>44562</v>
      </c>
    </row>
    <row r="42" spans="1:11" x14ac:dyDescent="0.25">
      <c r="A42" t="s">
        <v>1977</v>
      </c>
      <c r="B42" t="s">
        <v>1978</v>
      </c>
      <c r="C42" t="s">
        <v>1974</v>
      </c>
      <c r="D42" t="s">
        <v>1979</v>
      </c>
      <c r="H42" t="s">
        <v>1967</v>
      </c>
      <c r="K42" s="28">
        <v>44562</v>
      </c>
    </row>
    <row r="43" spans="1:11" x14ac:dyDescent="0.25">
      <c r="A43" t="s">
        <v>1980</v>
      </c>
      <c r="B43" t="s">
        <v>1981</v>
      </c>
      <c r="C43" t="s">
        <v>1974</v>
      </c>
      <c r="D43" t="s">
        <v>1979</v>
      </c>
      <c r="H43" t="s">
        <v>1967</v>
      </c>
      <c r="K43" s="28">
        <v>44562</v>
      </c>
    </row>
    <row r="44" spans="1:11" x14ac:dyDescent="0.25">
      <c r="A44" t="s">
        <v>1982</v>
      </c>
      <c r="B44" t="s">
        <v>1983</v>
      </c>
      <c r="C44" t="s">
        <v>1974</v>
      </c>
      <c r="D44" t="s">
        <v>1984</v>
      </c>
      <c r="H44" t="s">
        <v>1967</v>
      </c>
      <c r="K44" s="28">
        <v>44562</v>
      </c>
    </row>
    <row r="45" spans="1:11" x14ac:dyDescent="0.25">
      <c r="A45" t="s">
        <v>1985</v>
      </c>
      <c r="B45" t="s">
        <v>1986</v>
      </c>
      <c r="C45" t="s">
        <v>1974</v>
      </c>
      <c r="D45" t="s">
        <v>1984</v>
      </c>
      <c r="H45" t="s">
        <v>1967</v>
      </c>
      <c r="K45" s="28">
        <v>44562</v>
      </c>
    </row>
    <row r="46" spans="1:11" x14ac:dyDescent="0.25">
      <c r="A46" t="s">
        <v>351</v>
      </c>
      <c r="B46" t="s">
        <v>1987</v>
      </c>
      <c r="C46" t="s">
        <v>1974</v>
      </c>
      <c r="D46" t="s">
        <v>1984</v>
      </c>
      <c r="H46" t="s">
        <v>1967</v>
      </c>
      <c r="K46" s="28">
        <v>44562</v>
      </c>
    </row>
    <row r="47" spans="1:11" x14ac:dyDescent="0.25">
      <c r="A47" t="s">
        <v>353</v>
      </c>
      <c r="B47" t="s">
        <v>1988</v>
      </c>
      <c r="C47" t="s">
        <v>1974</v>
      </c>
      <c r="D47" t="s">
        <v>1989</v>
      </c>
      <c r="H47" t="s">
        <v>1967</v>
      </c>
      <c r="K47" s="28">
        <v>44562</v>
      </c>
    </row>
    <row r="48" spans="1:11" x14ac:dyDescent="0.25">
      <c r="A48" t="s">
        <v>1990</v>
      </c>
      <c r="B48" t="s">
        <v>1991</v>
      </c>
      <c r="C48" t="s">
        <v>1974</v>
      </c>
      <c r="D48" t="s">
        <v>1984</v>
      </c>
      <c r="H48" t="s">
        <v>1967</v>
      </c>
      <c r="K48" s="28">
        <v>44562</v>
      </c>
    </row>
    <row r="49" spans="1:11" x14ac:dyDescent="0.25">
      <c r="A49" t="s">
        <v>1992</v>
      </c>
      <c r="B49" t="s">
        <v>1993</v>
      </c>
      <c r="C49" t="s">
        <v>1974</v>
      </c>
      <c r="D49" t="s">
        <v>1984</v>
      </c>
      <c r="H49" t="s">
        <v>1967</v>
      </c>
      <c r="K49" s="28">
        <v>44562</v>
      </c>
    </row>
    <row r="50" spans="1:11" x14ac:dyDescent="0.25">
      <c r="A50" t="s">
        <v>1994</v>
      </c>
      <c r="B50" t="s">
        <v>1995</v>
      </c>
      <c r="C50" t="s">
        <v>1974</v>
      </c>
      <c r="D50" t="s">
        <v>1996</v>
      </c>
      <c r="H50" t="s">
        <v>1967</v>
      </c>
      <c r="K50" s="28">
        <v>44562</v>
      </c>
    </row>
    <row r="51" spans="1:11" x14ac:dyDescent="0.25">
      <c r="A51" t="s">
        <v>1997</v>
      </c>
      <c r="B51" t="s">
        <v>1998</v>
      </c>
      <c r="C51" t="s">
        <v>1974</v>
      </c>
      <c r="D51" t="s">
        <v>1996</v>
      </c>
      <c r="H51" t="s">
        <v>1967</v>
      </c>
      <c r="K51" s="28">
        <v>44562</v>
      </c>
    </row>
    <row r="52" spans="1:11" x14ac:dyDescent="0.25">
      <c r="A52" t="s">
        <v>1999</v>
      </c>
      <c r="B52" t="s">
        <v>2048</v>
      </c>
      <c r="C52" t="s">
        <v>1974</v>
      </c>
      <c r="H52" t="s">
        <v>1967</v>
      </c>
      <c r="J52" t="s">
        <v>2001</v>
      </c>
      <c r="K52" s="28">
        <v>44562</v>
      </c>
    </row>
    <row r="53" spans="1:11" x14ac:dyDescent="0.25">
      <c r="A53" t="s">
        <v>356</v>
      </c>
      <c r="B53" t="s">
        <v>2002</v>
      </c>
      <c r="C53" t="s">
        <v>1974</v>
      </c>
      <c r="H53" t="s">
        <v>1967</v>
      </c>
      <c r="J53" t="s">
        <v>2001</v>
      </c>
      <c r="K53" s="28">
        <v>44562</v>
      </c>
    </row>
    <row r="54" spans="1:11" x14ac:dyDescent="0.25">
      <c r="A54" t="s">
        <v>358</v>
      </c>
      <c r="B54" t="s">
        <v>2049</v>
      </c>
      <c r="C54" t="s">
        <v>1974</v>
      </c>
      <c r="H54" t="s">
        <v>1967</v>
      </c>
      <c r="J54" t="s">
        <v>2001</v>
      </c>
      <c r="K54" s="28">
        <v>44562</v>
      </c>
    </row>
    <row r="55" spans="1:11" x14ac:dyDescent="0.25">
      <c r="A55" t="s">
        <v>2004</v>
      </c>
      <c r="B55" t="s">
        <v>2005</v>
      </c>
      <c r="C55" t="s">
        <v>1974</v>
      </c>
      <c r="D55" t="s">
        <v>1984</v>
      </c>
      <c r="H55" t="s">
        <v>1967</v>
      </c>
      <c r="K55" s="28">
        <v>44562</v>
      </c>
    </row>
    <row r="56" spans="1:11" x14ac:dyDescent="0.25">
      <c r="A56" t="s">
        <v>2006</v>
      </c>
      <c r="B56" t="s">
        <v>2007</v>
      </c>
      <c r="C56" t="s">
        <v>1974</v>
      </c>
      <c r="D56" t="s">
        <v>1984</v>
      </c>
      <c r="H56" t="s">
        <v>1967</v>
      </c>
      <c r="K56" s="28">
        <v>44562</v>
      </c>
    </row>
    <row r="57" spans="1:11" x14ac:dyDescent="0.25">
      <c r="A57" t="s">
        <v>360</v>
      </c>
      <c r="B57" t="s">
        <v>2008</v>
      </c>
      <c r="C57" t="s">
        <v>1974</v>
      </c>
      <c r="D57" t="s">
        <v>1984</v>
      </c>
      <c r="H57" t="s">
        <v>1967</v>
      </c>
      <c r="K57" s="28">
        <v>44562</v>
      </c>
    </row>
    <row r="58" spans="1:11" x14ac:dyDescent="0.25">
      <c r="A58" t="s">
        <v>2009</v>
      </c>
      <c r="B58" t="s">
        <v>2010</v>
      </c>
      <c r="C58" t="s">
        <v>1974</v>
      </c>
      <c r="D58" t="s">
        <v>1984</v>
      </c>
      <c r="H58" t="s">
        <v>1967</v>
      </c>
      <c r="K58" s="28">
        <v>44562</v>
      </c>
    </row>
    <row r="59" spans="1:11" x14ac:dyDescent="0.25">
      <c r="A59" t="s">
        <v>362</v>
      </c>
      <c r="B59" t="s">
        <v>2011</v>
      </c>
      <c r="C59" t="s">
        <v>1974</v>
      </c>
      <c r="D59" t="s">
        <v>1984</v>
      </c>
      <c r="H59" t="s">
        <v>1967</v>
      </c>
      <c r="K59" s="28">
        <v>44562</v>
      </c>
    </row>
    <row r="60" spans="1:11" x14ac:dyDescent="0.25">
      <c r="A60" t="s">
        <v>2012</v>
      </c>
      <c r="B60" t="s">
        <v>2050</v>
      </c>
      <c r="C60" t="s">
        <v>1974</v>
      </c>
      <c r="D60" t="s">
        <v>1984</v>
      </c>
      <c r="H60" t="s">
        <v>1967</v>
      </c>
      <c r="K60" s="28">
        <v>44562</v>
      </c>
    </row>
    <row r="61" spans="1:11" x14ac:dyDescent="0.25">
      <c r="A61" t="s">
        <v>364</v>
      </c>
      <c r="B61" t="s">
        <v>2014</v>
      </c>
      <c r="C61" t="s">
        <v>1974</v>
      </c>
      <c r="D61" t="s">
        <v>1984</v>
      </c>
      <c r="H61" t="s">
        <v>1967</v>
      </c>
      <c r="K61" s="28">
        <v>44562</v>
      </c>
    </row>
    <row r="62" spans="1:11" x14ac:dyDescent="0.25">
      <c r="A62" t="s">
        <v>366</v>
      </c>
      <c r="B62" t="s">
        <v>2015</v>
      </c>
      <c r="C62" t="s">
        <v>1974</v>
      </c>
      <c r="D62" t="s">
        <v>1984</v>
      </c>
      <c r="H62" t="s">
        <v>1967</v>
      </c>
      <c r="K62" s="28">
        <v>44562</v>
      </c>
    </row>
    <row r="63" spans="1:11" x14ac:dyDescent="0.25">
      <c r="A63" t="s">
        <v>368</v>
      </c>
      <c r="B63" t="s">
        <v>2016</v>
      </c>
      <c r="C63" t="s">
        <v>1974</v>
      </c>
      <c r="D63" t="s">
        <v>1984</v>
      </c>
      <c r="H63" t="s">
        <v>1967</v>
      </c>
      <c r="K63" s="28">
        <v>44562</v>
      </c>
    </row>
    <row r="64" spans="1:11" x14ac:dyDescent="0.25">
      <c r="A64" t="s">
        <v>370</v>
      </c>
      <c r="B64" t="s">
        <v>2017</v>
      </c>
      <c r="C64" t="s">
        <v>1974</v>
      </c>
      <c r="D64" t="s">
        <v>1984</v>
      </c>
      <c r="H64" t="s">
        <v>1967</v>
      </c>
      <c r="K64" s="28">
        <v>44562</v>
      </c>
    </row>
    <row r="65" spans="1:11" x14ac:dyDescent="0.25">
      <c r="A65" t="s">
        <v>2018</v>
      </c>
      <c r="B65" t="s">
        <v>2051</v>
      </c>
      <c r="C65" t="s">
        <v>1974</v>
      </c>
      <c r="J65" t="s">
        <v>2052</v>
      </c>
      <c r="K65" s="28">
        <v>44562</v>
      </c>
    </row>
    <row r="66" spans="1:11" x14ac:dyDescent="0.25">
      <c r="A66" t="s">
        <v>2020</v>
      </c>
      <c r="B66" t="s">
        <v>2053</v>
      </c>
      <c r="C66" t="s">
        <v>1974</v>
      </c>
      <c r="J66" t="s">
        <v>2052</v>
      </c>
      <c r="K66" s="28">
        <v>44562</v>
      </c>
    </row>
    <row r="67" spans="1:11" x14ac:dyDescent="0.25">
      <c r="A67" t="s">
        <v>1349</v>
      </c>
      <c r="B67" t="s">
        <v>2054</v>
      </c>
      <c r="C67" t="s">
        <v>1974</v>
      </c>
      <c r="D67" t="s">
        <v>1984</v>
      </c>
      <c r="K67" s="28">
        <v>44562</v>
      </c>
    </row>
    <row r="68" spans="1:11" x14ac:dyDescent="0.25">
      <c r="A68" t="s">
        <v>1351</v>
      </c>
      <c r="B68" t="s">
        <v>2055</v>
      </c>
      <c r="C68" t="s">
        <v>1974</v>
      </c>
      <c r="D68" t="s">
        <v>1984</v>
      </c>
      <c r="K68" s="28">
        <v>44562</v>
      </c>
    </row>
    <row r="69" spans="1:11" ht="150" x14ac:dyDescent="0.25">
      <c r="A69" t="s">
        <v>372</v>
      </c>
      <c r="B69" t="s">
        <v>2022</v>
      </c>
      <c r="C69" t="s">
        <v>1964</v>
      </c>
      <c r="D69" t="s">
        <v>1965</v>
      </c>
      <c r="E69" t="s">
        <v>1966</v>
      </c>
      <c r="H69" t="s">
        <v>1967</v>
      </c>
      <c r="I69" t="s">
        <v>2023</v>
      </c>
      <c r="J69" s="29" t="s">
        <v>2024</v>
      </c>
      <c r="K69" s="28">
        <v>44562</v>
      </c>
    </row>
    <row r="70" spans="1:11" ht="135" x14ac:dyDescent="0.25">
      <c r="A70" t="s">
        <v>375</v>
      </c>
      <c r="B70" t="s">
        <v>2025</v>
      </c>
      <c r="C70" t="s">
        <v>1964</v>
      </c>
      <c r="D70" t="s">
        <v>1965</v>
      </c>
      <c r="E70" t="s">
        <v>1966</v>
      </c>
      <c r="H70" t="s">
        <v>1967</v>
      </c>
      <c r="I70" t="s">
        <v>2023</v>
      </c>
      <c r="J70" s="29" t="s">
        <v>2026</v>
      </c>
      <c r="K70" s="28">
        <v>44562</v>
      </c>
    </row>
    <row r="71" spans="1:11" ht="165" x14ac:dyDescent="0.25">
      <c r="A71" t="s">
        <v>2027</v>
      </c>
      <c r="B71" t="s">
        <v>2028</v>
      </c>
      <c r="C71" t="s">
        <v>1964</v>
      </c>
      <c r="D71" t="s">
        <v>2029</v>
      </c>
      <c r="E71" t="s">
        <v>2030</v>
      </c>
      <c r="H71" t="s">
        <v>1967</v>
      </c>
      <c r="I71" t="s">
        <v>2031</v>
      </c>
      <c r="J71" s="29" t="s">
        <v>2032</v>
      </c>
      <c r="K71" s="28">
        <v>44562</v>
      </c>
    </row>
    <row r="72" spans="1:11" ht="135" x14ac:dyDescent="0.25">
      <c r="A72" t="s">
        <v>2033</v>
      </c>
      <c r="B72" t="s">
        <v>2034</v>
      </c>
      <c r="C72" t="s">
        <v>1964</v>
      </c>
      <c r="D72" t="s">
        <v>2029</v>
      </c>
      <c r="E72" t="s">
        <v>2030</v>
      </c>
      <c r="H72" t="s">
        <v>1967</v>
      </c>
      <c r="I72" t="s">
        <v>2031</v>
      </c>
      <c r="J72" s="29" t="s">
        <v>2035</v>
      </c>
      <c r="K72" s="28">
        <v>44562</v>
      </c>
    </row>
    <row r="73" spans="1:11" x14ac:dyDescent="0.25">
      <c r="A73" t="s">
        <v>2036</v>
      </c>
      <c r="B73" t="s">
        <v>2037</v>
      </c>
      <c r="C73" t="s">
        <v>1974</v>
      </c>
      <c r="D73" t="s">
        <v>1984</v>
      </c>
      <c r="H73" t="s">
        <v>1967</v>
      </c>
      <c r="K73" s="28">
        <v>44562</v>
      </c>
    </row>
    <row r="74" spans="1:11" ht="60" x14ac:dyDescent="0.25">
      <c r="A74" t="s">
        <v>378</v>
      </c>
      <c r="B74" t="s">
        <v>2038</v>
      </c>
      <c r="C74" t="s">
        <v>1964</v>
      </c>
      <c r="D74" t="s">
        <v>1965</v>
      </c>
      <c r="H74" t="s">
        <v>1967</v>
      </c>
      <c r="I74" t="s">
        <v>2039</v>
      </c>
      <c r="J74" s="29" t="s">
        <v>2040</v>
      </c>
      <c r="K74" s="28">
        <v>44562</v>
      </c>
    </row>
    <row r="75" spans="1:11" x14ac:dyDescent="0.25">
      <c r="A75" t="s">
        <v>2041</v>
      </c>
      <c r="B75" t="s">
        <v>2042</v>
      </c>
      <c r="C75" t="s">
        <v>1964</v>
      </c>
      <c r="D75" t="s">
        <v>2043</v>
      </c>
      <c r="H75" t="s">
        <v>1967</v>
      </c>
      <c r="K75" s="28">
        <v>44562</v>
      </c>
    </row>
    <row r="76" spans="1:11" x14ac:dyDescent="0.25">
      <c r="A76" t="s">
        <v>2044</v>
      </c>
      <c r="B76" t="s">
        <v>2045</v>
      </c>
      <c r="C76" t="s">
        <v>1974</v>
      </c>
      <c r="H76" t="s">
        <v>1967</v>
      </c>
      <c r="J76" t="s">
        <v>2001</v>
      </c>
      <c r="K76" s="28">
        <v>44562</v>
      </c>
    </row>
    <row r="77" spans="1:11" x14ac:dyDescent="0.25">
      <c r="A77" t="s">
        <v>380</v>
      </c>
      <c r="B77" t="s">
        <v>2046</v>
      </c>
      <c r="C77" t="s">
        <v>1974</v>
      </c>
      <c r="D77" t="s">
        <v>2047</v>
      </c>
      <c r="H77" t="s">
        <v>1967</v>
      </c>
      <c r="K77" s="28">
        <v>44562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bedb6b-deba-4604-9872-5c8387a7599f" xsi:nil="true"/>
    <lcf76f155ced4ddcb4097134ff3c332f xmlns="db61073a-66ec-472b-b328-3a823e43552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Usedon xmlns="db61073a-66ec-472b-b328-3a823e43552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71A02DDD288A47B6349D79D2BC7DBE" ma:contentTypeVersion="21" ma:contentTypeDescription="Create a new document." ma:contentTypeScope="" ma:versionID="808558ebb7388e2ad7598db67da92bb1">
  <xsd:schema xmlns:xsd="http://www.w3.org/2001/XMLSchema" xmlns:xs="http://www.w3.org/2001/XMLSchema" xmlns:p="http://schemas.microsoft.com/office/2006/metadata/properties" xmlns:ns1="http://schemas.microsoft.com/sharepoint/v3" xmlns:ns2="db61073a-66ec-472b-b328-3a823e43552a" xmlns:ns3="e7bedb6b-deba-4604-9872-5c8387a7599f" targetNamespace="http://schemas.microsoft.com/office/2006/metadata/properties" ma:root="true" ma:fieldsID="7e4c20cb07c8a052a85fd080a62d0ada" ns1:_="" ns2:_="" ns3:_="">
    <xsd:import namespace="http://schemas.microsoft.com/sharepoint/v3"/>
    <xsd:import namespace="db61073a-66ec-472b-b328-3a823e43552a"/>
    <xsd:import namespace="e7bedb6b-deba-4604-9872-5c8387a7599f"/>
    <xsd:element name="properties">
      <xsd:complexType>
        <xsd:sequence>
          <xsd:element name="documentManagement">
            <xsd:complexType>
              <xsd:all>
                <xsd:element ref="ns2:Usedon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1073a-66ec-472b-b328-3a823e43552a" elementFormDefault="qualified">
    <xsd:import namespace="http://schemas.microsoft.com/office/2006/documentManagement/types"/>
    <xsd:import namespace="http://schemas.microsoft.com/office/infopath/2007/PartnerControls"/>
    <xsd:element name="Usedon" ma:index="2" nillable="true" ma:displayName="Used on" ma:description="Places photo was used" ma:format="Dropdown" ma:internalName="Usedon" ma:readOnly="false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hidden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edb6b-deba-4604-9872-5c8387a759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8" nillable="true" ma:displayName="Taxonomy Catch All Column" ma:hidden="true" ma:list="{03f98c63-d7cc-4305-955e-3edbbf6018ad}" ma:internalName="TaxCatchAll" ma:readOnly="false" ma:showField="CatchAllData" ma:web="e7bedb6b-deba-4604-9872-5c8387a759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7D9185-BC0E-4ED3-BB4B-545DF48CD4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66B67C-2252-4143-967A-76E150534D86}">
  <ds:schemaRefs>
    <ds:schemaRef ds:uri="http://schemas.microsoft.com/office/2006/metadata/properties"/>
    <ds:schemaRef ds:uri="http://purl.org/dc/terms/"/>
    <ds:schemaRef ds:uri="db61073a-66ec-472b-b328-3a823e43552a"/>
    <ds:schemaRef ds:uri="http://purl.org/dc/elements/1.1/"/>
    <ds:schemaRef ds:uri="e7bedb6b-deba-4604-9872-5c8387a7599f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41C777-8B11-47B1-ADE6-AB24C05785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TILE_1</vt:lpstr>
      <vt:lpstr>TILE_2</vt:lpstr>
      <vt:lpstr>lookups</vt:lpstr>
      <vt:lpstr>feedback</vt:lpstr>
      <vt:lpstr>Covered Procedures</vt:lpstr>
      <vt:lpstr>Table 1</vt:lpstr>
      <vt:lpstr>ipopfqhcinyear</vt:lpstr>
      <vt:lpstr>Ceiling</vt:lpstr>
      <vt:lpstr>Oregon_Medicaid_Periodontic_Cod</vt:lpstr>
      <vt:lpstr>Covered_Procedures</vt:lpstr>
      <vt:lpstr>Ceiling!Print_Titles</vt:lpstr>
      <vt:lpstr>'Covered Procedures'!Print_Titles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Clark</dc:creator>
  <cp:keywords/>
  <dc:description/>
  <cp:lastModifiedBy>Andrea Clark</cp:lastModifiedBy>
  <cp:revision/>
  <dcterms:created xsi:type="dcterms:W3CDTF">2023-08-07T18:15:48Z</dcterms:created>
  <dcterms:modified xsi:type="dcterms:W3CDTF">2024-11-27T14:31:30Z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0x0101004171A02DDD288A47B6349D79D2BC7DBE</vt:lpwstr>
  </property>
  <property fmtid="{D5CDD505-2E9C-101B-9397-08002B2CF9AE}" pid="3" name="MediaServiceImageTags">
    <vt:lpwstr/>
  </property>
</Properties>
</file>